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yone\Downloads\"/>
    </mc:Choice>
  </mc:AlternateContent>
  <xr:revisionPtr revIDLastSave="0" documentId="13_ncr:1_{7548E5A2-6D98-45DD-83DB-255CAB14FD22}" xr6:coauthVersionLast="47" xr6:coauthVersionMax="47" xr10:uidLastSave="{00000000-0000-0000-0000-000000000000}"/>
  <bookViews>
    <workbookView xWindow="-120" yWindow="-120" windowWidth="20730" windowHeight="11160" tabRatio="735" xr2:uid="{2B958790-B595-46F0-B68B-9B98F01A0B5F}"/>
  </bookViews>
  <sheets>
    <sheet name="送付先" sheetId="29" r:id="rId1"/>
    <sheet name="記載例" sheetId="46" r:id="rId2"/>
    <sheet name="合計表" sheetId="12" r:id="rId3"/>
    <sheet name="1" sheetId="36" r:id="rId4"/>
    <sheet name="2" sheetId="37" r:id="rId5"/>
    <sheet name="3" sheetId="38" r:id="rId6"/>
    <sheet name="4" sheetId="39" r:id="rId7"/>
    <sheet name="5" sheetId="40" r:id="rId8"/>
    <sheet name="6" sheetId="41" r:id="rId9"/>
    <sheet name="7" sheetId="42" r:id="rId10"/>
    <sheet name="8" sheetId="44" r:id="rId11"/>
    <sheet name="9" sheetId="43" r:id="rId12"/>
    <sheet name="10" sheetId="45" r:id="rId13"/>
  </sheets>
  <definedNames>
    <definedName name="_xlnm.Print_Area" localSheetId="3">'1'!$A$1:$J$44</definedName>
    <definedName name="_xlnm.Print_Area" localSheetId="4">'2'!$A$1:$J$44</definedName>
    <definedName name="_xlnm.Print_Area" localSheetId="1">記載例!$A$1:$O$44</definedName>
    <definedName name="_xlnm.Print_Area" localSheetId="2">合計表!$A$1:$I$25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7" l="1"/>
  <c r="J24" i="38"/>
  <c r="J24" i="39"/>
  <c r="J24" i="40"/>
  <c r="J24" i="41"/>
  <c r="J24" i="42"/>
  <c r="J24" i="44"/>
  <c r="J24" i="43"/>
  <c r="J24" i="45"/>
  <c r="J24" i="37"/>
  <c r="J24" i="36"/>
  <c r="E19" i="39"/>
  <c r="E20" i="39" s="1"/>
  <c r="F38" i="36"/>
  <c r="F39" i="36" s="1"/>
  <c r="J24" i="46"/>
  <c r="C21" i="46"/>
  <c r="D20" i="46"/>
  <c r="C20" i="46"/>
  <c r="C23" i="46" s="1"/>
  <c r="C24" i="46" s="1"/>
  <c r="E19" i="46"/>
  <c r="E20" i="46" s="1"/>
  <c r="D20" i="39"/>
  <c r="D21" i="39" s="1"/>
  <c r="D23" i="39" s="1"/>
  <c r="C20" i="39"/>
  <c r="D20" i="40"/>
  <c r="C20" i="40"/>
  <c r="C21" i="40" s="1"/>
  <c r="C23" i="40" s="1"/>
  <c r="C24" i="40" s="1"/>
  <c r="E19" i="40"/>
  <c r="E20" i="40" s="1"/>
  <c r="D20" i="41"/>
  <c r="C20" i="41"/>
  <c r="E19" i="41"/>
  <c r="E20" i="41" s="1"/>
  <c r="D20" i="42"/>
  <c r="D21" i="42" s="1"/>
  <c r="D23" i="42" s="1"/>
  <c r="C20" i="42"/>
  <c r="E19" i="42"/>
  <c r="E20" i="42" s="1"/>
  <c r="D20" i="44"/>
  <c r="D21" i="44" s="1"/>
  <c r="D23" i="44" s="1"/>
  <c r="C20" i="44"/>
  <c r="C21" i="44" s="1"/>
  <c r="E19" i="44"/>
  <c r="E20" i="44" s="1"/>
  <c r="D20" i="43"/>
  <c r="D21" i="43" s="1"/>
  <c r="D23" i="43" s="1"/>
  <c r="C20" i="43"/>
  <c r="C21" i="43" s="1"/>
  <c r="C23" i="43" s="1"/>
  <c r="C24" i="43" s="1"/>
  <c r="E19" i="43"/>
  <c r="E20" i="43" s="1"/>
  <c r="D20" i="45"/>
  <c r="C20" i="45"/>
  <c r="C21" i="45" s="1"/>
  <c r="C23" i="45" s="1"/>
  <c r="C24" i="45" s="1"/>
  <c r="E19" i="45"/>
  <c r="E20" i="45" s="1"/>
  <c r="D20" i="38"/>
  <c r="C20" i="38"/>
  <c r="E19" i="38"/>
  <c r="E20" i="38" s="1"/>
  <c r="D20" i="36"/>
  <c r="C20" i="36"/>
  <c r="E19" i="36"/>
  <c r="E20" i="36" s="1"/>
  <c r="C23" i="44" l="1"/>
  <c r="C24" i="44" s="1"/>
  <c r="D21" i="45"/>
  <c r="D23" i="45" s="1"/>
  <c r="C21" i="42"/>
  <c r="C23" i="42" s="1"/>
  <c r="C24" i="42" s="1"/>
  <c r="E21" i="43"/>
  <c r="E23" i="43" s="1"/>
  <c r="E21" i="46"/>
  <c r="E23" i="46" s="1"/>
  <c r="D21" i="46"/>
  <c r="D23" i="46" s="1"/>
  <c r="E21" i="41"/>
  <c r="E23" i="41" s="1"/>
  <c r="E21" i="38"/>
  <c r="E23" i="38" s="1"/>
  <c r="E21" i="40"/>
  <c r="E23" i="40" s="1"/>
  <c r="E21" i="42"/>
  <c r="E23" i="42" s="1"/>
  <c r="E21" i="39"/>
  <c r="E23" i="39" s="1"/>
  <c r="E21" i="44"/>
  <c r="E23" i="44" s="1"/>
  <c r="E21" i="45"/>
  <c r="E23" i="45" s="1"/>
  <c r="D21" i="38"/>
  <c r="D23" i="38" s="1"/>
  <c r="C21" i="39"/>
  <c r="C23" i="39" s="1"/>
  <c r="C24" i="39" s="1"/>
  <c r="C21" i="38"/>
  <c r="C23" i="38" s="1"/>
  <c r="C24" i="38" s="1"/>
  <c r="C21" i="41"/>
  <c r="C23" i="41" s="1"/>
  <c r="C24" i="41" s="1"/>
  <c r="D21" i="40"/>
  <c r="D23" i="40" s="1"/>
  <c r="D21" i="41"/>
  <c r="D23" i="41" s="1"/>
  <c r="E21" i="36"/>
  <c r="E23" i="36" s="1"/>
  <c r="C21" i="36"/>
  <c r="C23" i="36" s="1"/>
  <c r="C24" i="36" s="1"/>
  <c r="D21" i="36"/>
  <c r="D23" i="36" s="1"/>
  <c r="F38" i="45"/>
  <c r="J37" i="45"/>
  <c r="J36" i="45"/>
  <c r="J35" i="45"/>
  <c r="J34" i="45"/>
  <c r="J33" i="45"/>
  <c r="J32" i="45"/>
  <c r="J31" i="45"/>
  <c r="J30" i="45"/>
  <c r="J29" i="45"/>
  <c r="J28" i="45"/>
  <c r="I12" i="45"/>
  <c r="I11" i="45"/>
  <c r="I10" i="45"/>
  <c r="G9" i="45"/>
  <c r="G8" i="45"/>
  <c r="G7" i="45"/>
  <c r="H6" i="45"/>
  <c r="G5" i="45"/>
  <c r="J3" i="45"/>
  <c r="J2" i="45"/>
  <c r="F38" i="43"/>
  <c r="J37" i="43"/>
  <c r="J36" i="43"/>
  <c r="J35" i="43"/>
  <c r="J34" i="43"/>
  <c r="J33" i="43"/>
  <c r="J32" i="43"/>
  <c r="J31" i="43"/>
  <c r="J30" i="43"/>
  <c r="J29" i="43"/>
  <c r="J28" i="43"/>
  <c r="I12" i="43"/>
  <c r="I11" i="43"/>
  <c r="I10" i="43"/>
  <c r="G9" i="43"/>
  <c r="G8" i="43"/>
  <c r="G7" i="43"/>
  <c r="H6" i="43"/>
  <c r="G5" i="43"/>
  <c r="J3" i="43"/>
  <c r="J2" i="43"/>
  <c r="F38" i="44"/>
  <c r="J37" i="44"/>
  <c r="J36" i="44"/>
  <c r="J35" i="44"/>
  <c r="J34" i="44"/>
  <c r="J33" i="44"/>
  <c r="J32" i="44"/>
  <c r="J31" i="44"/>
  <c r="J30" i="44"/>
  <c r="J29" i="44"/>
  <c r="J28" i="44"/>
  <c r="I12" i="44"/>
  <c r="I11" i="44"/>
  <c r="I10" i="44"/>
  <c r="G9" i="44"/>
  <c r="G8" i="44"/>
  <c r="G7" i="44"/>
  <c r="H6" i="44"/>
  <c r="G5" i="44"/>
  <c r="J3" i="44"/>
  <c r="J2" i="44"/>
  <c r="F38" i="42"/>
  <c r="J37" i="42"/>
  <c r="J36" i="42"/>
  <c r="J35" i="42"/>
  <c r="J34" i="42"/>
  <c r="J33" i="42"/>
  <c r="J32" i="42"/>
  <c r="J31" i="42"/>
  <c r="J30" i="42"/>
  <c r="J29" i="42"/>
  <c r="J28" i="42"/>
  <c r="I12" i="42"/>
  <c r="I11" i="42"/>
  <c r="I10" i="42"/>
  <c r="G9" i="42"/>
  <c r="G8" i="42"/>
  <c r="G7" i="42"/>
  <c r="H6" i="42"/>
  <c r="G5" i="42"/>
  <c r="J3" i="42"/>
  <c r="J2" i="42"/>
  <c r="F38" i="41"/>
  <c r="J37" i="41"/>
  <c r="J36" i="41"/>
  <c r="J35" i="41"/>
  <c r="J34" i="41"/>
  <c r="J33" i="41"/>
  <c r="J32" i="41"/>
  <c r="J31" i="41"/>
  <c r="J30" i="41"/>
  <c r="J29" i="41"/>
  <c r="J28" i="41"/>
  <c r="I12" i="41"/>
  <c r="I11" i="41"/>
  <c r="I10" i="41"/>
  <c r="G9" i="41"/>
  <c r="G8" i="41"/>
  <c r="G7" i="41"/>
  <c r="H6" i="41"/>
  <c r="G5" i="41"/>
  <c r="J3" i="41"/>
  <c r="J2" i="41"/>
  <c r="F38" i="40"/>
  <c r="J37" i="40"/>
  <c r="J36" i="40"/>
  <c r="J35" i="40"/>
  <c r="J34" i="40"/>
  <c r="J33" i="40"/>
  <c r="J32" i="40"/>
  <c r="J31" i="40"/>
  <c r="J30" i="40"/>
  <c r="J29" i="40"/>
  <c r="J28" i="40"/>
  <c r="I12" i="40"/>
  <c r="I11" i="40"/>
  <c r="I10" i="40"/>
  <c r="G9" i="40"/>
  <c r="G8" i="40"/>
  <c r="G7" i="40"/>
  <c r="H6" i="40"/>
  <c r="G5" i="40"/>
  <c r="J3" i="40"/>
  <c r="J2" i="40"/>
  <c r="F38" i="39"/>
  <c r="J37" i="39"/>
  <c r="J36" i="39"/>
  <c r="J35" i="39"/>
  <c r="J34" i="39"/>
  <c r="J33" i="39"/>
  <c r="J32" i="39"/>
  <c r="J31" i="39"/>
  <c r="J30" i="39"/>
  <c r="J29" i="39"/>
  <c r="J28" i="39"/>
  <c r="I12" i="39"/>
  <c r="I11" i="39"/>
  <c r="I10" i="39"/>
  <c r="G9" i="39"/>
  <c r="G8" i="39"/>
  <c r="G7" i="39"/>
  <c r="H6" i="39"/>
  <c r="G5" i="39"/>
  <c r="J3" i="39"/>
  <c r="J2" i="39"/>
  <c r="F38" i="38"/>
  <c r="J37" i="38"/>
  <c r="J36" i="38"/>
  <c r="J35" i="38"/>
  <c r="J34" i="38"/>
  <c r="J33" i="38"/>
  <c r="J32" i="38"/>
  <c r="J31" i="38"/>
  <c r="J30" i="38"/>
  <c r="J29" i="38"/>
  <c r="J28" i="38"/>
  <c r="I12" i="38"/>
  <c r="I11" i="38"/>
  <c r="I10" i="38"/>
  <c r="G9" i="38"/>
  <c r="G8" i="38"/>
  <c r="G7" i="38"/>
  <c r="H6" i="38"/>
  <c r="G5" i="38"/>
  <c r="J3" i="38"/>
  <c r="J2" i="38"/>
  <c r="I12" i="37"/>
  <c r="I11" i="37"/>
  <c r="I10" i="37"/>
  <c r="G9" i="37"/>
  <c r="G8" i="37"/>
  <c r="G7" i="37"/>
  <c r="H6" i="37"/>
  <c r="G5" i="37"/>
  <c r="J3" i="37"/>
  <c r="F38" i="37"/>
  <c r="J37" i="37"/>
  <c r="J36" i="37"/>
  <c r="J35" i="37"/>
  <c r="J34" i="37"/>
  <c r="J33" i="37"/>
  <c r="J32" i="37"/>
  <c r="J31" i="37"/>
  <c r="J30" i="37"/>
  <c r="J29" i="37"/>
  <c r="D20" i="37"/>
  <c r="D21" i="37" s="1"/>
  <c r="D23" i="37" s="1"/>
  <c r="C20" i="37"/>
  <c r="E19" i="37"/>
  <c r="E20" i="37" s="1"/>
  <c r="E21" i="37" s="1"/>
  <c r="I2" i="12"/>
  <c r="I3" i="12"/>
  <c r="J37" i="36"/>
  <c r="J36" i="36"/>
  <c r="J35" i="36"/>
  <c r="J34" i="36"/>
  <c r="J33" i="36"/>
  <c r="J32" i="36"/>
  <c r="J31" i="36"/>
  <c r="J30" i="36"/>
  <c r="J29" i="36"/>
  <c r="J28" i="36"/>
  <c r="F38" i="46"/>
  <c r="J38" i="46" s="1"/>
  <c r="J37" i="46"/>
  <c r="J36" i="46"/>
  <c r="J35" i="46"/>
  <c r="J34" i="46"/>
  <c r="J33" i="46"/>
  <c r="J32" i="46"/>
  <c r="J31" i="46"/>
  <c r="J30" i="46"/>
  <c r="J29" i="46"/>
  <c r="J28" i="46"/>
  <c r="J38" i="36"/>
  <c r="C21" i="37" l="1"/>
  <c r="C23" i="37" s="1"/>
  <c r="C24" i="37" s="1"/>
  <c r="J38" i="45"/>
  <c r="F39" i="45"/>
  <c r="J39" i="45" s="1"/>
  <c r="J38" i="43"/>
  <c r="F39" i="43"/>
  <c r="J39" i="43" s="1"/>
  <c r="J38" i="44"/>
  <c r="F39" i="44"/>
  <c r="J39" i="44" s="1"/>
  <c r="J38" i="42"/>
  <c r="F39" i="42"/>
  <c r="J39" i="42" s="1"/>
  <c r="J38" i="41"/>
  <c r="F39" i="41"/>
  <c r="J39" i="41" s="1"/>
  <c r="J38" i="40"/>
  <c r="F39" i="40"/>
  <c r="J39" i="40" s="1"/>
  <c r="J38" i="39"/>
  <c r="F39" i="39"/>
  <c r="J39" i="39" s="1"/>
  <c r="J38" i="38"/>
  <c r="F39" i="38"/>
  <c r="J39" i="38" s="1"/>
  <c r="E23" i="37"/>
  <c r="J38" i="37"/>
  <c r="F39" i="37"/>
  <c r="J39" i="37" s="1"/>
  <c r="F39" i="46"/>
  <c r="J39" i="46" l="1"/>
  <c r="J40" i="46" s="1"/>
  <c r="J39" i="36"/>
  <c r="J40" i="36" s="1"/>
  <c r="J40" i="45"/>
  <c r="F40" i="45"/>
  <c r="C7" i="45" s="1"/>
  <c r="J40" i="43"/>
  <c r="F40" i="43"/>
  <c r="C7" i="43" s="1"/>
  <c r="F40" i="42"/>
  <c r="C7" i="42" s="1"/>
  <c r="J40" i="44"/>
  <c r="F40" i="44"/>
  <c r="C7" i="44" s="1"/>
  <c r="J40" i="42"/>
  <c r="F40" i="40"/>
  <c r="C7" i="40" s="1"/>
  <c r="J40" i="41"/>
  <c r="F40" i="41"/>
  <c r="C7" i="41" s="1"/>
  <c r="J40" i="40"/>
  <c r="J40" i="39"/>
  <c r="F40" i="39"/>
  <c r="C7" i="39" s="1"/>
  <c r="J40" i="38"/>
  <c r="F40" i="38"/>
  <c r="C7" i="38" s="1"/>
  <c r="J40" i="37"/>
  <c r="F40" i="37"/>
  <c r="F40" i="46"/>
  <c r="C7" i="46" s="1"/>
  <c r="C8" i="42" l="1"/>
  <c r="C9" i="42" s="1"/>
  <c r="C8" i="40"/>
  <c r="C9" i="40" s="1"/>
  <c r="C8" i="41"/>
  <c r="C9" i="41" s="1"/>
  <c r="C8" i="44"/>
  <c r="C9" i="44" s="1"/>
  <c r="C8" i="43"/>
  <c r="C9" i="43" s="1"/>
  <c r="C8" i="45"/>
  <c r="C9" i="45" s="1"/>
  <c r="C8" i="39"/>
  <c r="C9" i="39" s="1"/>
  <c r="C8" i="38"/>
  <c r="C9" i="38" s="1"/>
  <c r="A1" i="39"/>
  <c r="A1" i="42"/>
  <c r="C8" i="46"/>
  <c r="C9" i="46" s="1"/>
  <c r="A1" i="46"/>
  <c r="A1" i="44"/>
  <c r="A1" i="45"/>
  <c r="A1" i="43"/>
  <c r="A1" i="41"/>
  <c r="A1" i="40"/>
  <c r="A1" i="38"/>
  <c r="A1" i="37"/>
  <c r="C19" i="12" l="1"/>
  <c r="C18" i="12"/>
  <c r="C17" i="12"/>
  <c r="C16" i="12"/>
  <c r="C15" i="12"/>
  <c r="C14" i="12"/>
  <c r="C13" i="12"/>
  <c r="C12" i="12"/>
  <c r="C11" i="12"/>
  <c r="C10" i="12"/>
  <c r="H6" i="12" l="1"/>
  <c r="H5" i="12"/>
  <c r="F40" i="36" l="1"/>
  <c r="C7" i="36" s="1"/>
  <c r="C8" i="36" l="1"/>
  <c r="A1" i="36"/>
  <c r="H17" i="12"/>
  <c r="H15" i="12"/>
  <c r="H13" i="12"/>
  <c r="G18" i="12"/>
  <c r="G12" i="12"/>
  <c r="G17" i="12"/>
  <c r="G15" i="12"/>
  <c r="G16" i="12"/>
  <c r="G13" i="12"/>
  <c r="G14" i="12"/>
  <c r="G19" i="12"/>
  <c r="H19" i="12" l="1"/>
  <c r="H12" i="12"/>
  <c r="H14" i="12"/>
  <c r="H16" i="12"/>
  <c r="I18" i="12"/>
  <c r="H18" i="12"/>
  <c r="I13" i="12"/>
  <c r="I15" i="12"/>
  <c r="I17" i="12"/>
  <c r="I14" i="12" l="1"/>
  <c r="I12" i="12"/>
  <c r="I19" i="12"/>
  <c r="I16" i="12"/>
  <c r="G10" i="12"/>
  <c r="H10" i="12" l="1"/>
  <c r="C9" i="36"/>
  <c r="I10" i="12" l="1"/>
  <c r="C7" i="37"/>
  <c r="C8" i="37" l="1"/>
  <c r="H11" i="12" s="1"/>
  <c r="I21" i="12" s="1"/>
  <c r="G11" i="12"/>
  <c r="I20" i="12" s="1"/>
  <c r="I22" i="12" l="1"/>
  <c r="I23" i="12" s="1"/>
  <c r="I24" i="12" s="1"/>
  <c r="D6" i="12" s="1"/>
  <c r="C9" i="37"/>
  <c r="I1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米山祥子</author>
  </authors>
  <commentList>
    <comment ref="J2" authorId="0" shapeId="0" xr:uid="{9F859F9E-F36C-4809-B0BE-943D325F2B89}">
      <text>
        <r>
          <rPr>
            <b/>
            <sz val="10"/>
            <color indexed="81"/>
            <rFont val="MS P ゴシック"/>
            <family val="3"/>
            <charset val="128"/>
          </rPr>
          <t>締月末日を入力</t>
        </r>
      </text>
    </comment>
    <comment ref="J3" authorId="0" shapeId="0" xr:uid="{BF40345C-7726-434B-886C-BFA95BF447D1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インボイス登録番号を入力
※未登録の場合は、
登録なしと記載</t>
        </r>
      </text>
    </comment>
    <comment ref="J42" authorId="0" shapeId="0" xr:uid="{76CD50D8-51B3-4287-A76E-1728DE89CF2E}">
      <text>
        <r>
          <rPr>
            <b/>
            <sz val="10"/>
            <color indexed="81"/>
            <rFont val="MS P ゴシック"/>
            <family val="3"/>
            <charset val="128"/>
          </rPr>
          <t>消費税端数
「切り上げ」
「切り捨て」
「四捨五入」
いずれかを入力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米山祥子</author>
  </authors>
  <commentList>
    <comment ref="A1" authorId="0" shapeId="0" xr:uid="{22A3A5A7-D586-4D1E-97BA-ACF146AEF21C}">
      <text>
        <r>
          <rPr>
            <b/>
            <sz val="10"/>
            <color indexed="81"/>
            <rFont val="MS P ゴシック"/>
            <family val="3"/>
            <charset val="128"/>
          </rPr>
          <t>このページを先頭に、
1つのPDFにしてメール添付・またはアップロードください
※PDF送付が難しい場合は
ご郵送ください</t>
        </r>
      </text>
    </comment>
    <comment ref="J23" authorId="0" shapeId="0" xr:uid="{4BBC19D1-7AD3-41FC-8B26-3AD5DD8AD63E}">
      <text>
        <r>
          <rPr>
            <sz val="10"/>
            <color indexed="81"/>
            <rFont val="MS P ゴシック"/>
            <family val="3"/>
            <charset val="128"/>
          </rPr>
          <t>施工に関わらないご請求の場合、「会費控除なし」と入力ください※プルダウンより選択できます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米山祥子</author>
  </authors>
  <commentList>
    <comment ref="J2" authorId="0" shapeId="0" xr:uid="{62FAE301-8151-4811-9BC5-B622646AF51B}">
      <text>
        <r>
          <rPr>
            <b/>
            <sz val="10"/>
            <color indexed="81"/>
            <rFont val="MS P ゴシック"/>
            <family val="3"/>
            <charset val="128"/>
          </rPr>
          <t>締月末日を入力</t>
        </r>
      </text>
    </comment>
    <comment ref="J3" authorId="0" shapeId="0" xr:uid="{C3B33639-9DFE-41D4-B8DF-E57E45BEA654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インボイス登録番号を入力
※未登録の場合は、
　登録なしと記載</t>
        </r>
      </text>
    </comment>
  </commentList>
</comments>
</file>

<file path=xl/sharedStrings.xml><?xml version="1.0" encoding="utf-8"?>
<sst xmlns="http://schemas.openxmlformats.org/spreadsheetml/2006/main" count="804" uniqueCount="117">
  <si>
    <t>環境クリエイト株式会社　御中</t>
    <rPh sb="0" eb="2">
      <t>カンキョウ</t>
    </rPh>
    <rPh sb="7" eb="9">
      <t>カブシキ</t>
    </rPh>
    <rPh sb="9" eb="11">
      <t>カイシャ</t>
    </rPh>
    <rPh sb="12" eb="14">
      <t>オンチュウ</t>
    </rPh>
    <phoneticPr fontId="1"/>
  </si>
  <si>
    <t>今回請求金額</t>
    <rPh sb="0" eb="4">
      <t>コンカイセイキュウ</t>
    </rPh>
    <rPh sb="4" eb="6">
      <t>キンガク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</si>
  <si>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</si>
  <si>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</si>
  <si>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工事名</t>
    <rPh sb="0" eb="2">
      <t>コウジ</t>
    </rPh>
    <rPh sb="2" eb="3">
      <t>メイ</t>
    </rPh>
    <phoneticPr fontId="1"/>
  </si>
  <si>
    <t>単位</t>
    <rPh sb="0" eb="2">
      <t>タンイ</t>
    </rPh>
    <phoneticPr fontId="1"/>
  </si>
  <si>
    <t>：毎月末締め</t>
  </si>
  <si>
    <t>：毎月5日（必着）</t>
  </si>
  <si>
    <t>：締日の翌々月10日</t>
  </si>
  <si>
    <t>合　計</t>
    <rPh sb="0" eb="1">
      <t>ゴウ</t>
    </rPh>
    <rPh sb="2" eb="3">
      <t>ケイ</t>
    </rPh>
    <phoneticPr fontId="1"/>
  </si>
  <si>
    <t>登録番号：</t>
    <rPh sb="0" eb="2">
      <t>トウロク</t>
    </rPh>
    <rPh sb="2" eb="4">
      <t>バンゴウ</t>
    </rPh>
    <phoneticPr fontId="1"/>
  </si>
  <si>
    <t>請求済</t>
    <rPh sb="0" eb="2">
      <t>セイキュウ</t>
    </rPh>
    <rPh sb="2" eb="3">
      <t>ズ</t>
    </rPh>
    <phoneticPr fontId="1"/>
  </si>
  <si>
    <t>■送付締切日</t>
    <rPh sb="1" eb="5">
      <t>ソウフシメキリ</t>
    </rPh>
    <rPh sb="5" eb="6">
      <t>ビ</t>
    </rPh>
    <phoneticPr fontId="1"/>
  </si>
  <si>
    <t>請求締日：</t>
    <rPh sb="0" eb="2">
      <t>セイキュウ</t>
    </rPh>
    <rPh sb="2" eb="4">
      <t>シメビ</t>
    </rPh>
    <phoneticPr fontId="1"/>
  </si>
  <si>
    <t>出来高金額</t>
    <rPh sb="0" eb="3">
      <t>デキダカ</t>
    </rPh>
    <rPh sb="3" eb="5">
      <t>キンガク</t>
    </rPh>
    <phoneticPr fontId="1"/>
  </si>
  <si>
    <t>税抜金額</t>
    <rPh sb="0" eb="1">
      <t>ゼイ</t>
    </rPh>
    <rPh sb="1" eb="2">
      <t>ヌ</t>
    </rPh>
    <rPh sb="2" eb="4">
      <t>キンガク</t>
    </rPh>
    <phoneticPr fontId="1"/>
  </si>
  <si>
    <t>税込金額</t>
    <rPh sb="0" eb="2">
      <t>ゼイコ</t>
    </rPh>
    <rPh sb="2" eb="4">
      <t>キンガク</t>
    </rPh>
    <phoneticPr fontId="1"/>
  </si>
  <si>
    <t>No.</t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</si>
  <si>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</si>
  <si>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-備考欄-</t>
    <rPh sb="1" eb="3">
      <t>ビコウ</t>
    </rPh>
    <rPh sb="3" eb="4">
      <t>ラン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</si>
  <si>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</si>
  <si>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消費税額</t>
    <rPh sb="0" eb="3">
      <t>ショウヒゼイ</t>
    </rPh>
    <rPh sb="3" eb="4">
      <t>ガク</t>
    </rPh>
    <phoneticPr fontId="1"/>
  </si>
  <si>
    <t>消費税　合計</t>
    <rPh sb="0" eb="3">
      <t>ショウヒゼイ</t>
    </rPh>
    <rPh sb="4" eb="6">
      <t>ゴウケイ</t>
    </rPh>
    <phoneticPr fontId="1"/>
  </si>
  <si>
    <t>税抜金額　合計</t>
    <rPh sb="0" eb="2">
      <t>ゼイヌキ</t>
    </rPh>
    <rPh sb="2" eb="4">
      <t>キンガク</t>
    </rPh>
    <rPh sb="5" eb="7">
      <t>ゴウケイ</t>
    </rPh>
    <phoneticPr fontId="1"/>
  </si>
  <si>
    <t>税込金額　合計</t>
    <rPh sb="0" eb="2">
      <t>ゼイコ</t>
    </rPh>
    <rPh sb="2" eb="4">
      <t>キンガク</t>
    </rPh>
    <rPh sb="5" eb="7">
      <t>ゴウケイ</t>
    </rPh>
    <phoneticPr fontId="1"/>
  </si>
  <si>
    <t>協力会費　控除額</t>
    <rPh sb="0" eb="4">
      <t>キョウリョクカイヒ</t>
    </rPh>
    <rPh sb="5" eb="7">
      <t>コウジョ</t>
    </rPh>
    <rPh sb="7" eb="8">
      <t>ガク</t>
    </rPh>
    <phoneticPr fontId="1"/>
  </si>
  <si>
    <t>※</t>
    <phoneticPr fontId="1"/>
  </si>
  <si>
    <t>請求書をメールでお送りいただく際は、</t>
    <phoneticPr fontId="1"/>
  </si>
  <si>
    <t>請求書送付先</t>
    <rPh sb="0" eb="3">
      <t>セイキュウショ</t>
    </rPh>
    <rPh sb="3" eb="6">
      <t>ソウフサキ</t>
    </rPh>
    <phoneticPr fontId="1"/>
  </si>
  <si>
    <t>送付方法について</t>
    <rPh sb="0" eb="2">
      <t>ソウフ</t>
    </rPh>
    <rPh sb="2" eb="4">
      <t>ホウホウ</t>
    </rPh>
    <phoneticPr fontId="1"/>
  </si>
  <si>
    <t>または、下記のURLからアップロードをお願いします。</t>
    <phoneticPr fontId="1"/>
  </si>
  <si>
    <t>【　請　求　合　計　表　】</t>
    <rPh sb="2" eb="3">
      <t>ショウ</t>
    </rPh>
    <rPh sb="4" eb="5">
      <t>モトム</t>
    </rPh>
    <rPh sb="6" eb="7">
      <t>ゴウ</t>
    </rPh>
    <rPh sb="8" eb="9">
      <t>ケイ</t>
    </rPh>
    <rPh sb="10" eb="11">
      <t>ヒョウ</t>
    </rPh>
    <phoneticPr fontId="1"/>
  </si>
  <si>
    <t>TEL</t>
    <phoneticPr fontId="1"/>
  </si>
  <si>
    <t>FAX</t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</si>
  <si>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</si>
  <si>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</si>
  <si>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出来高率</t>
    <rPh sb="0" eb="3">
      <t>デキダカ</t>
    </rPh>
    <rPh sb="3" eb="4">
      <t>リツ</t>
    </rPh>
    <phoneticPr fontId="1"/>
  </si>
  <si>
    <t>累計</t>
    <rPh sb="0" eb="2">
      <t>ルイケイ</t>
    </rPh>
    <phoneticPr fontId="1"/>
  </si>
  <si>
    <t>今回請求</t>
    <rPh sb="0" eb="2">
      <t>コンカイ</t>
    </rPh>
    <rPh sb="2" eb="4">
      <t>セイキュウ</t>
    </rPh>
    <phoneticPr fontId="1"/>
  </si>
  <si>
    <t>内容及び品名</t>
  </si>
  <si>
    <t>振込先</t>
    <rPh sb="0" eb="3">
      <t>フリコミサキ</t>
    </rPh>
    <phoneticPr fontId="1"/>
  </si>
  <si>
    <t>銀行名・支店</t>
    <rPh sb="0" eb="3">
      <t>ギンコウメイ</t>
    </rPh>
    <rPh sb="4" eb="6">
      <t>シテン</t>
    </rPh>
    <phoneticPr fontId="1"/>
  </si>
  <si>
    <t>種別・口座番号</t>
    <rPh sb="0" eb="2">
      <t>シュベツ</t>
    </rPh>
    <rPh sb="3" eb="5">
      <t>コウザ</t>
    </rPh>
    <rPh sb="5" eb="7">
      <t>バンゴウ</t>
    </rPh>
    <phoneticPr fontId="1"/>
  </si>
  <si>
    <t>名義(ｶﾅ)</t>
    <rPh sb="0" eb="2">
      <t>メイギ</t>
    </rPh>
    <phoneticPr fontId="1"/>
  </si>
  <si>
    <t>項目</t>
    <rPh sb="0" eb="2">
      <t>コウモク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</si>
  <si>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</si>
  <si>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</si>
  <si>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</si>
  <si>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</si>
  <si>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</si>
  <si>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請求額 ②-③</t>
    <rPh sb="0" eb="2">
      <t>セイキュウ</t>
    </rPh>
    <rPh sb="2" eb="3">
      <t>ガク</t>
    </rPh>
    <phoneticPr fontId="1"/>
  </si>
  <si>
    <t>残金　</t>
    <rPh sb="0" eb="2">
      <t>ザンキン</t>
    </rPh>
    <phoneticPr fontId="1"/>
  </si>
  <si>
    <t>保留金 ②×10％</t>
    <rPh sb="0" eb="2">
      <t>ホリュウ</t>
    </rPh>
    <rPh sb="2" eb="3">
      <t>キン</t>
    </rPh>
    <phoneticPr fontId="1"/>
  </si>
  <si>
    <t>契約金額(税抜)</t>
    <rPh sb="0" eb="2">
      <t>ケイヤク</t>
    </rPh>
    <rPh sb="2" eb="4">
      <t>キンガク</t>
    </rPh>
    <rPh sb="5" eb="6">
      <t>ゼイ</t>
    </rPh>
    <rPh sb="6" eb="7">
      <t>ヌ</t>
    </rPh>
    <phoneticPr fontId="1"/>
  </si>
  <si>
    <t>常用_請求明細</t>
    <rPh sb="0" eb="2">
      <t>ジョウヨウ</t>
    </rPh>
    <rPh sb="3" eb="5">
      <t>セイキュウ</t>
    </rPh>
    <rPh sb="5" eb="7">
      <t>メイサイ</t>
    </rPh>
    <phoneticPr fontId="1"/>
  </si>
  <si>
    <t>(単位：円)</t>
    <phoneticPr fontId="1"/>
  </si>
  <si>
    <t>発注用_出来高請求</t>
    <rPh sb="0" eb="3">
      <t>ハッチュウヨウ</t>
    </rPh>
    <rPh sb="4" eb="7">
      <t>デキダカ</t>
    </rPh>
    <rPh sb="7" eb="9">
      <t>セイキュウ</t>
    </rPh>
    <phoneticPr fontId="1"/>
  </si>
  <si>
    <t>〒</t>
    <phoneticPr fontId="1"/>
  </si>
  <si>
    <t>8％対象</t>
    <rPh sb="2" eb="4">
      <t>タイショウ</t>
    </rPh>
    <phoneticPr fontId="1"/>
  </si>
  <si>
    <t>10％対象</t>
    <rPh sb="3" eb="5">
      <t>タイショウ</t>
    </rPh>
    <phoneticPr fontId="1"/>
  </si>
  <si>
    <t>合計</t>
    <rPh sb="0" eb="2">
      <t>ゴウケイ</t>
    </rPh>
    <phoneticPr fontId="1"/>
  </si>
  <si>
    <t>（消費税</t>
    <rPh sb="1" eb="4">
      <t>ショウヒゼイ</t>
    </rPh>
    <phoneticPr fontId="1"/>
  </si>
  <si>
    <t>金額（税抜）</t>
    <rPh sb="0" eb="2">
      <t>キンガク</t>
    </rPh>
    <rPh sb="3" eb="5">
      <t>ゼイヌ</t>
    </rPh>
    <phoneticPr fontId="1"/>
  </si>
  <si>
    <t>■請求の締日</t>
  </si>
  <si>
    <t>■お支払日</t>
  </si>
  <si>
    <t>・月末締めによる出来高の90％支払</t>
    <rPh sb="1" eb="4">
      <t>ゲツマツジ</t>
    </rPh>
    <rPh sb="8" eb="11">
      <t>デキダカ</t>
    </rPh>
    <rPh sb="15" eb="17">
      <t>シハライ</t>
    </rPh>
    <phoneticPr fontId="1"/>
  </si>
  <si>
    <t>・全額現金支払い</t>
    <rPh sb="1" eb="3">
      <t>ゼンガク</t>
    </rPh>
    <rPh sb="3" eb="5">
      <t>ゲンキン</t>
    </rPh>
    <rPh sb="5" eb="7">
      <t>シハラ</t>
    </rPh>
    <phoneticPr fontId="1"/>
  </si>
  <si>
    <t>【発注用_お支払い基準】</t>
    <rPh sb="1" eb="4">
      <t>ハッチュウヨウ</t>
    </rPh>
    <rPh sb="6" eb="8">
      <t>シハラ</t>
    </rPh>
    <rPh sb="9" eb="11">
      <t>キジュン</t>
    </rPh>
    <phoneticPr fontId="1"/>
  </si>
  <si>
    <t>　　【請求締日・支払日について】</t>
    <rPh sb="3" eb="5">
      <t>セイキュウ</t>
    </rPh>
    <rPh sb="5" eb="7">
      <t>シメビ</t>
    </rPh>
    <rPh sb="8" eb="10">
      <t>シハライ</t>
    </rPh>
    <rPh sb="10" eb="11">
      <t>ビ</t>
    </rPh>
    <phoneticPr fontId="1"/>
  </si>
  <si>
    <t>注文番号</t>
    <rPh sb="0" eb="2">
      <t>チュウモン</t>
    </rPh>
    <rPh sb="2" eb="4">
      <t>バンゴウ</t>
    </rPh>
    <phoneticPr fontId="1"/>
  </si>
  <si>
    <t>値引・控除)</t>
    <rPh sb="0" eb="2">
      <t>ネビキ</t>
    </rPh>
    <rPh sb="3" eb="5">
      <t>コウジョ</t>
    </rPh>
    <phoneticPr fontId="1"/>
  </si>
  <si>
    <t>・振込手数料はお支払い金額より差し引かせていただきます。</t>
    <phoneticPr fontId="1"/>
  </si>
  <si>
    <t>・安全協力会費としてお支払い金額の0.3％を納付いただきます。</t>
    <phoneticPr fontId="1"/>
  </si>
  <si>
    <t>　　※は消費税8％対象品目です</t>
    <rPh sb="4" eb="7">
      <t>ショウヒゼイ</t>
    </rPh>
    <rPh sb="9" eb="11">
      <t>タイショウ</t>
    </rPh>
    <rPh sb="11" eb="13">
      <t>ヒンモク</t>
    </rPh>
    <phoneticPr fontId="1"/>
  </si>
  <si>
    <t>・請求明細、出来高調書、作業証明書等は、</t>
    <phoneticPr fontId="1"/>
  </si>
  <si>
    <t>郵送について</t>
    <rPh sb="0" eb="2">
      <t>ユウソウ</t>
    </rPh>
    <phoneticPr fontId="1"/>
  </si>
  <si>
    <t>■留意事項</t>
    <rPh sb="1" eb="3">
      <t>リュウイ</t>
    </rPh>
    <rPh sb="3" eb="5">
      <t>ジコウ</t>
    </rPh>
    <phoneticPr fontId="1"/>
  </si>
  <si>
    <t>〒330-0852</t>
    <phoneticPr fontId="1"/>
  </si>
  <si>
    <t>埼玉県さいたま市大宮区大成町2-277-1　ＫＣビル</t>
    <rPh sb="0" eb="3">
      <t>サイタマケン</t>
    </rPh>
    <rPh sb="7" eb="8">
      <t>シ</t>
    </rPh>
    <rPh sb="8" eb="11">
      <t>オオミヤク</t>
    </rPh>
    <rPh sb="11" eb="14">
      <t>オオナリチョウ</t>
    </rPh>
    <phoneticPr fontId="1"/>
  </si>
  <si>
    <t>環境クリエイト株式会社　経理宛</t>
    <rPh sb="0" eb="2">
      <t>カンキョウ</t>
    </rPh>
    <rPh sb="7" eb="11">
      <t>カブシキガイシャ</t>
    </rPh>
    <rPh sb="12" eb="14">
      <t>ケイリ</t>
    </rPh>
    <rPh sb="14" eb="15">
      <t>アテ</t>
    </rPh>
    <phoneticPr fontId="1"/>
  </si>
  <si>
    <t>ＴＥＬ：０４８－８７１－８９２３</t>
    <phoneticPr fontId="1"/>
  </si>
  <si>
    <t>※毎月5日必着、5日が土日祝の場合は翌営業日まで</t>
    <rPh sb="1" eb="3">
      <t>マイツキ</t>
    </rPh>
    <rPh sb="4" eb="5">
      <t>ニチ</t>
    </rPh>
    <rPh sb="5" eb="7">
      <t>ヒッチャク</t>
    </rPh>
    <rPh sb="9" eb="10">
      <t>ニチ</t>
    </rPh>
    <rPh sb="11" eb="14">
      <t>ドニチシュク</t>
    </rPh>
    <rPh sb="15" eb="17">
      <t>バアイ</t>
    </rPh>
    <rPh sb="18" eb="22">
      <t>ヨクエイギョウビ</t>
    </rPh>
    <phoneticPr fontId="1"/>
  </si>
  <si>
    <t>・請求が１件の場合も必ず合計表を作成ください。</t>
    <rPh sb="1" eb="3">
      <t>セイキュウ</t>
    </rPh>
    <rPh sb="4" eb="6">
      <t>イッケン</t>
    </rPh>
    <rPh sb="7" eb="9">
      <t>バアイ</t>
    </rPh>
    <rPh sb="10" eb="11">
      <t>カナラ</t>
    </rPh>
    <rPh sb="12" eb="14">
      <t>ゴウケイ</t>
    </rPh>
    <rPh sb="14" eb="15">
      <t>ヒョウ</t>
    </rPh>
    <rPh sb="16" eb="18">
      <t>サクセイ</t>
    </rPh>
    <phoneticPr fontId="1"/>
  </si>
  <si>
    <t>　郵送が間に合わない場合、先にＦＡＸ送付ください。</t>
    <rPh sb="1" eb="3">
      <t>ユウソウ</t>
    </rPh>
    <rPh sb="4" eb="5">
      <t>マ</t>
    </rPh>
    <rPh sb="6" eb="7">
      <t>ア</t>
    </rPh>
    <rPh sb="10" eb="12">
      <t>バアイ</t>
    </rPh>
    <rPh sb="13" eb="14">
      <t>サキ</t>
    </rPh>
    <rPh sb="18" eb="20">
      <t>ソウフ</t>
    </rPh>
    <phoneticPr fontId="1"/>
  </si>
  <si>
    <t>ABC株式会社</t>
    <rPh sb="3" eb="7">
      <t>カブシキガイシャ</t>
    </rPh>
    <phoneticPr fontId="1"/>
  </si>
  <si>
    <t>***-****</t>
    <phoneticPr fontId="1"/>
  </si>
  <si>
    <t>埼玉県**市**区**町1-234-5</t>
    <rPh sb="0" eb="3">
      <t>サイタマケン</t>
    </rPh>
    <rPh sb="5" eb="6">
      <t>シ</t>
    </rPh>
    <rPh sb="8" eb="9">
      <t>ク</t>
    </rPh>
    <rPh sb="11" eb="12">
      <t>マチ</t>
    </rPh>
    <phoneticPr fontId="1"/>
  </si>
  <si>
    <t>***-***-****</t>
    <phoneticPr fontId="1"/>
  </si>
  <si>
    <t>***銀行　***支店</t>
    <rPh sb="3" eb="5">
      <t>ギンコウ</t>
    </rPh>
    <rPh sb="9" eb="11">
      <t>シテン</t>
    </rPh>
    <phoneticPr fontId="1"/>
  </si>
  <si>
    <t>普通　*******</t>
    <rPh sb="0" eb="2">
      <t>フツウ</t>
    </rPh>
    <phoneticPr fontId="1"/>
  </si>
  <si>
    <t>ｴｰﾋﾞｰｼｰ(ｶ</t>
    <phoneticPr fontId="1"/>
  </si>
  <si>
    <t>T1234567891234</t>
    <phoneticPr fontId="1"/>
  </si>
  <si>
    <t>〇〇新築工事</t>
    <rPh sb="2" eb="4">
      <t>シンチク</t>
    </rPh>
    <rPh sb="4" eb="6">
      <t>コウジ</t>
    </rPh>
    <phoneticPr fontId="1"/>
  </si>
  <si>
    <t>登録番号：</t>
    <rPh sb="0" eb="4">
      <t>トウロクバンゴウ</t>
    </rPh>
    <phoneticPr fontId="1"/>
  </si>
  <si>
    <t>・請求書が10件以上ある場合、</t>
    <rPh sb="1" eb="4">
      <t>セイキュウショ</t>
    </rPh>
    <rPh sb="7" eb="8">
      <t>ケン</t>
    </rPh>
    <rPh sb="8" eb="10">
      <t>イジョウ</t>
    </rPh>
    <rPh sb="12" eb="14">
      <t>バアイ</t>
    </rPh>
    <phoneticPr fontId="1"/>
  </si>
  <si>
    <t>　ファイルを二つに分けてご送付ください。</t>
    <rPh sb="6" eb="7">
      <t>フタ</t>
    </rPh>
    <rPh sb="9" eb="10">
      <t>ワ</t>
    </rPh>
    <rPh sb="13" eb="15">
      <t>ソウフ</t>
    </rPh>
    <phoneticPr fontId="1"/>
  </si>
  <si>
    <t>・PDFの先頭ページを【請求合計表】にしてご送付ください。</t>
    <rPh sb="5" eb="7">
      <t>セントウ</t>
    </rPh>
    <rPh sb="12" eb="14">
      <t>セイキュウ</t>
    </rPh>
    <rPh sb="14" eb="16">
      <t>ゴウケイ</t>
    </rPh>
    <rPh sb="16" eb="17">
      <t>ヒョウ</t>
    </rPh>
    <rPh sb="22" eb="24">
      <t>ソウフ</t>
    </rPh>
    <phoneticPr fontId="1"/>
  </si>
  <si>
    <t>Ｔｏ：keiri@kankyo-create.jp</t>
    <phoneticPr fontId="1"/>
  </si>
  <si>
    <t>　該当の指定請求書の後ろになるよう添付してください。</t>
    <rPh sb="1" eb="3">
      <t>ガイトウ</t>
    </rPh>
    <rPh sb="4" eb="9">
      <t>シテイセイキュウショ</t>
    </rPh>
    <rPh sb="10" eb="11">
      <t>ウシ</t>
    </rPh>
    <rPh sb="17" eb="19">
      <t>テンプ</t>
    </rPh>
    <phoneticPr fontId="1"/>
  </si>
  <si>
    <t>ＰＤＦでの提出が困難な場合は下記の宛先にご郵送ください。</t>
    <rPh sb="5" eb="7">
      <t>テイシュツ</t>
    </rPh>
    <rPh sb="8" eb="10">
      <t>コンナン</t>
    </rPh>
    <rPh sb="11" eb="13">
      <t>バアイ</t>
    </rPh>
    <rPh sb="14" eb="16">
      <t>カキ</t>
    </rPh>
    <rPh sb="17" eb="19">
      <t>アテサキ</t>
    </rPh>
    <rPh sb="21" eb="23">
      <t>ユウソウ</t>
    </rPh>
    <phoneticPr fontId="1"/>
  </si>
  <si>
    <t>　翌月末締めとして処理させていただきます。</t>
    <phoneticPr fontId="1"/>
  </si>
  <si>
    <t>ＣＣ：kankyo-create.U0295564@mail.invox.jp</t>
    <phoneticPr fontId="1"/>
  </si>
  <si>
    <t>https://web.invox.jp/upload_page?id=kankyo-create.U0295564</t>
    <phoneticPr fontId="1"/>
  </si>
  <si>
    <t>消費税端数：</t>
    <rPh sb="0" eb="5">
      <t>ショウヒゼイハスウ</t>
    </rPh>
    <phoneticPr fontId="1"/>
  </si>
  <si>
    <t>四捨五入</t>
  </si>
  <si>
    <t>※５日を過ぎて到着・アップロードされた請求書については、</t>
    <rPh sb="2" eb="3">
      <t>ニチ</t>
    </rPh>
    <rPh sb="4" eb="5">
      <t>ス</t>
    </rPh>
    <rPh sb="7" eb="9">
      <t>トウチャク</t>
    </rPh>
    <rPh sb="19" eb="22">
      <t>セイキュウショ</t>
    </rPh>
    <phoneticPr fontId="1"/>
  </si>
  <si>
    <t>PDFファイルにZip圧縮やパスワードをかけない状態で以下のｱﾄﾞﾚｽ宛にご送付下さい。</t>
    <rPh sb="27" eb="29">
      <t>イカ</t>
    </rPh>
    <rPh sb="35" eb="36">
      <t>アテ</t>
    </rPh>
    <phoneticPr fontId="1"/>
  </si>
  <si>
    <t>・押印欄は電子化に伴い廃止しておりますが、</t>
    <rPh sb="1" eb="3">
      <t>オウイン</t>
    </rPh>
    <rPh sb="3" eb="4">
      <t>ラン</t>
    </rPh>
    <rPh sb="5" eb="8">
      <t>デンシカ</t>
    </rPh>
    <rPh sb="9" eb="10">
      <t>トモナ</t>
    </rPh>
    <rPh sb="11" eb="13">
      <t>ハイシ</t>
    </rPh>
    <phoneticPr fontId="1"/>
  </si>
  <si>
    <t>　社内処理上必要な場合は押印いただいて構いません。</t>
    <rPh sb="1" eb="3">
      <t>シャナイ</t>
    </rPh>
    <rPh sb="3" eb="5">
      <t>ショリ</t>
    </rPh>
    <rPh sb="5" eb="6">
      <t>ジョウ</t>
    </rPh>
    <rPh sb="6" eb="8">
      <t>ヒツヨウ</t>
    </rPh>
    <rPh sb="9" eb="11">
      <t>バアイ</t>
    </rPh>
    <rPh sb="12" eb="14">
      <t>オウイン</t>
    </rPh>
    <rPh sb="19" eb="20">
      <t>カマ</t>
    </rPh>
    <phoneticPr fontId="1"/>
  </si>
  <si>
    <t>・保留金については、</t>
    <rPh sb="1" eb="3">
      <t>ホリュウ</t>
    </rPh>
    <rPh sb="3" eb="4">
      <t>キン</t>
    </rPh>
    <phoneticPr fontId="1"/>
  </si>
  <si>
    <t>契約金額(税抜)</t>
    <rPh sb="0" eb="2">
      <t>ケイヤク</t>
    </rPh>
    <rPh sb="3" eb="4">
      <t>ガク</t>
    </rPh>
    <rPh sb="5" eb="7">
      <t>ゼイヌキ</t>
    </rPh>
    <phoneticPr fontId="1"/>
  </si>
  <si>
    <t>　累計出来高100％請求時に支払</t>
    <rPh sb="1" eb="3">
      <t>ルイケイ</t>
    </rPh>
    <rPh sb="3" eb="6">
      <t>デキダカ</t>
    </rPh>
    <rPh sb="10" eb="12">
      <t>セイキュウ</t>
    </rPh>
    <rPh sb="12" eb="13">
      <t>ジ</t>
    </rPh>
    <rPh sb="14" eb="16">
      <t>シハライ</t>
    </rPh>
    <phoneticPr fontId="1"/>
  </si>
  <si>
    <t>・全額現金支払</t>
    <rPh sb="1" eb="3">
      <t>ゼンガク</t>
    </rPh>
    <rPh sb="3" eb="5">
      <t>ゲンキン</t>
    </rPh>
    <rPh sb="5" eb="7">
      <t>シハラ</t>
    </rPh>
    <phoneticPr fontId="1"/>
  </si>
  <si>
    <t>保留金</t>
    <rPh sb="0" eb="2">
      <t>ホリュウ</t>
    </rPh>
    <rPh sb="2" eb="3">
      <t>キン</t>
    </rPh>
    <phoneticPr fontId="1"/>
  </si>
  <si>
    <t>工種</t>
    <rPh sb="0" eb="2">
      <t>コウシュ</t>
    </rPh>
    <phoneticPr fontId="1"/>
  </si>
  <si>
    <t>防水塗装</t>
    <rPh sb="0" eb="2">
      <t>ボウスイ</t>
    </rPh>
    <rPh sb="2" eb="4">
      <t>トソウ</t>
    </rPh>
    <phoneticPr fontId="1"/>
  </si>
  <si>
    <t>00000-000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</si>
</sst>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0.0000"/>
    <numFmt numFmtId="178" formatCode="0.00000"/>
    <numFmt numFmtId="179" formatCode="0.000"/>
    <numFmt numFmtId="180" formatCode="&quot;¥&quot;#,###\-"/>
    <numFmt numFmtId="181" formatCode="[$-411]ggge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3"/>
      <color theme="1"/>
      <name val="HGPMinchoE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12"/>
      <color theme="1"/>
      <name val="HGSｺﾞｼｯｸE"/>
      <family val="3"/>
      <charset val="128"/>
    </font>
    <font>
      <sz val="24"/>
      <color theme="1"/>
      <name val="HGPMinchoE"/>
      <family val="1"/>
      <charset val="128"/>
    </font>
    <font>
      <b/>
      <sz val="10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3">
      <alignment vertical="center"/>
    </xf>
    <xf numFmtId="0" fontId="11" fillId="0" borderId="3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left" vertical="center" indent="1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Protection="1">
      <alignment vertical="center"/>
    </xf>
    <xf numFmtId="38" fontId="12" fillId="0" borderId="2" xfId="1" applyFont="1" applyBorder="1" applyAlignment="1" applyProtection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81" fontId="7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56" fontId="7" fillId="0" borderId="0" xfId="0" applyNumberFormat="1" applyFont="1" applyAlignment="1">
      <alignment horizontal="center" vertical="center"/>
    </xf>
    <xf numFmtId="0" fontId="7" fillId="4" borderId="21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right" vertical="center" shrinkToFit="1"/>
    </xf>
    <xf numFmtId="0" fontId="7" fillId="4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20" xfId="0" applyFont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shrinkToFit="1"/>
    </xf>
    <xf numFmtId="9" fontId="11" fillId="0" borderId="32" xfId="2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shrinkToFit="1"/>
    </xf>
    <xf numFmtId="38" fontId="11" fillId="0" borderId="30" xfId="1" applyFont="1" applyBorder="1" applyProtection="1">
      <alignment vertical="center"/>
    </xf>
    <xf numFmtId="38" fontId="11" fillId="0" borderId="35" xfId="1" applyFont="1" applyBorder="1" applyProtection="1">
      <alignment vertical="center"/>
    </xf>
    <xf numFmtId="38" fontId="11" fillId="0" borderId="33" xfId="1" applyFont="1" applyFill="1" applyBorder="1" applyProtection="1">
      <alignment vertical="center"/>
    </xf>
    <xf numFmtId="0" fontId="8" fillId="4" borderId="2" xfId="0" applyFont="1" applyFill="1" applyBorder="1" applyAlignment="1">
      <alignment vertical="center" shrinkToFit="1"/>
    </xf>
    <xf numFmtId="38" fontId="11" fillId="0" borderId="30" xfId="0" applyNumberFormat="1" applyFont="1" applyBorder="1">
      <alignment vertical="center"/>
    </xf>
    <xf numFmtId="38" fontId="11" fillId="0" borderId="37" xfId="0" applyNumberFormat="1" applyFont="1" applyBorder="1">
      <alignment vertical="center"/>
    </xf>
    <xf numFmtId="38" fontId="13" fillId="0" borderId="36" xfId="0" applyNumberFormat="1" applyFont="1" applyBorder="1">
      <alignment vertical="center"/>
    </xf>
    <xf numFmtId="38" fontId="11" fillId="0" borderId="31" xfId="0" applyNumberFormat="1" applyFont="1" applyBorder="1">
      <alignment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2" fillId="0" borderId="0" xfId="0" applyFont="1" applyAlignment="1">
      <alignment vertical="top"/>
    </xf>
    <xf numFmtId="0" fontId="11" fillId="4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11" fillId="0" borderId="2" xfId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9" fontId="11" fillId="0" borderId="29" xfId="2" applyFont="1" applyBorder="1" applyAlignment="1" applyProtection="1">
      <alignment horizontal="center" vertical="center"/>
      <protection locked="0"/>
    </xf>
    <xf numFmtId="9" fontId="11" fillId="0" borderId="34" xfId="2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alignment vertical="center"/>
      <protection locked="0"/>
    </xf>
    <xf numFmtId="38" fontId="11" fillId="0" borderId="2" xfId="1" applyFont="1" applyBorder="1" applyProtection="1">
      <alignment vertical="center"/>
      <protection locked="0"/>
    </xf>
    <xf numFmtId="181" fontId="7" fillId="0" borderId="0" xfId="0" applyNumberFormat="1" applyFont="1" applyProtection="1">
      <alignment vertical="center"/>
      <protection locked="0"/>
    </xf>
    <xf numFmtId="56" fontId="7" fillId="0" borderId="0" xfId="0" applyNumberFormat="1" applyFont="1" applyAlignment="1" applyProtection="1">
      <alignment horizontal="center" vertical="center"/>
      <protection locked="0"/>
    </xf>
    <xf numFmtId="38" fontId="11" fillId="0" borderId="45" xfId="1" applyFont="1" applyBorder="1" applyAlignment="1" applyProtection="1">
      <alignment horizontal="center" vertical="center"/>
    </xf>
    <xf numFmtId="38" fontId="11" fillId="0" borderId="44" xfId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38" fontId="11" fillId="0" borderId="2" xfId="1" applyFont="1" applyBorder="1" applyAlignment="1" applyProtection="1">
      <alignment vertical="center" shrinkToFit="1"/>
      <protection locked="0"/>
    </xf>
    <xf numFmtId="38" fontId="11" fillId="0" borderId="5" xfId="1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1" fillId="4" borderId="2" xfId="0" applyFont="1" applyFill="1" applyBorder="1" applyAlignment="1">
      <alignment horizontal="center" vertical="center" shrinkToFit="1"/>
    </xf>
    <xf numFmtId="176" fontId="7" fillId="0" borderId="0" xfId="0" applyNumberFormat="1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8" fontId="7" fillId="0" borderId="2" xfId="0" applyNumberFormat="1" applyFont="1" applyBorder="1" applyAlignment="1">
      <alignment horizontal="center" vertical="center"/>
    </xf>
    <xf numFmtId="38" fontId="12" fillId="0" borderId="2" xfId="0" applyNumberFormat="1" applyFont="1" applyBorder="1" applyAlignment="1">
      <alignment vertical="center" shrinkToFit="1"/>
    </xf>
    <xf numFmtId="38" fontId="12" fillId="0" borderId="2" xfId="0" applyNumberFormat="1" applyFont="1" applyBorder="1" applyAlignment="1">
      <alignment horizontal="center" vertical="center" shrinkToFit="1"/>
    </xf>
    <xf numFmtId="179" fontId="7" fillId="0" borderId="0" xfId="0" applyNumberFormat="1" applyFont="1">
      <alignment vertical="center"/>
    </xf>
    <xf numFmtId="1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178" fontId="7" fillId="0" borderId="0" xfId="0" applyNumberFormat="1" applyFont="1">
      <alignment vertical="center"/>
    </xf>
    <xf numFmtId="38" fontId="11" fillId="0" borderId="38" xfId="1" applyFont="1" applyFill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38" fontId="0" fillId="0" borderId="0" xfId="1" applyFont="1">
      <alignment vertical="center"/>
    </xf>
    <xf numFmtId="0" fontId="18" fillId="0" borderId="0" xfId="0" applyFont="1">
      <alignment vertical="center"/>
    </xf>
    <xf numFmtId="38" fontId="11" fillId="0" borderId="43" xfId="1" applyFont="1" applyBorder="1" applyProtection="1">
      <alignment vertical="center"/>
      <protection locked="0"/>
    </xf>
    <xf numFmtId="181" fontId="7" fillId="0" borderId="0" xfId="0" applyNumberFormat="1" applyFont="1" applyAlignment="1">
      <alignment horizontal="right" vertical="center"/>
    </xf>
    <xf numFmtId="0" fontId="9" fillId="0" borderId="25" xfId="0" applyFont="1" applyBorder="1" applyAlignment="1">
      <alignment vertical="top"/>
    </xf>
    <xf numFmtId="38" fontId="11" fillId="0" borderId="43" xfId="1" applyFont="1" applyBorder="1" applyProtection="1">
      <alignment vertical="center"/>
    </xf>
    <xf numFmtId="0" fontId="14" fillId="0" borderId="0" xfId="0" applyFont="1" applyAlignment="1">
      <alignment horizontal="center" vertical="center"/>
    </xf>
    <xf numFmtId="0" fontId="12" fillId="0" borderId="14" xfId="0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7" fillId="4" borderId="9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38" fontId="10" fillId="0" borderId="14" xfId="0" applyNumberFormat="1" applyFont="1" applyBorder="1" applyAlignment="1">
      <alignment horizontal="right" vertical="center" shrinkToFit="1"/>
    </xf>
    <xf numFmtId="38" fontId="10" fillId="0" borderId="15" xfId="0" applyNumberFormat="1" applyFont="1" applyBorder="1" applyAlignment="1">
      <alignment horizontal="right" vertical="center" shrinkToFit="1"/>
    </xf>
    <xf numFmtId="0" fontId="11" fillId="0" borderId="3" xfId="0" applyFont="1" applyBorder="1" applyAlignment="1" applyProtection="1">
      <alignment vertical="center" shrinkToFit="1"/>
      <protection locked="0"/>
    </xf>
    <xf numFmtId="0" fontId="7" fillId="4" borderId="1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38" fontId="10" fillId="0" borderId="2" xfId="1" applyFont="1" applyBorder="1" applyAlignment="1" applyProtection="1">
      <alignment horizontal="right" vertical="center"/>
    </xf>
    <xf numFmtId="38" fontId="10" fillId="0" borderId="16" xfId="1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38" fontId="10" fillId="0" borderId="11" xfId="0" applyNumberFormat="1" applyFont="1" applyBorder="1" applyAlignment="1">
      <alignment horizontal="right" vertical="center"/>
    </xf>
    <xf numFmtId="38" fontId="10" fillId="0" borderId="17" xfId="0" applyNumberFormat="1" applyFont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11" fillId="4" borderId="2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7" fillId="4" borderId="11" xfId="0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38" fontId="11" fillId="0" borderId="5" xfId="1" applyFont="1" applyBorder="1" applyAlignment="1" applyProtection="1">
      <alignment vertical="center"/>
    </xf>
    <xf numFmtId="0" fontId="8" fillId="0" borderId="24" xfId="0" applyFont="1" applyBorder="1" applyProtection="1">
      <alignment vertical="center"/>
      <protection locked="0"/>
    </xf>
    <xf numFmtId="0" fontId="8" fillId="0" borderId="25" xfId="0" applyFont="1" applyBorder="1" applyProtection="1">
      <alignment vertical="center"/>
      <protection locked="0"/>
    </xf>
    <xf numFmtId="0" fontId="8" fillId="0" borderId="26" xfId="0" applyFont="1" applyBorder="1" applyProtection="1">
      <alignment vertical="center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left" vertical="center" wrapText="1"/>
    </xf>
    <xf numFmtId="38" fontId="12" fillId="0" borderId="2" xfId="0" applyNumberFormat="1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38" fontId="11" fillId="3" borderId="2" xfId="1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80" fontId="1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3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9525</xdr:rowOff>
    </xdr:from>
    <xdr:to>
      <xdr:col>2</xdr:col>
      <xdr:colOff>104775</xdr:colOff>
      <xdr:row>16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5677B-8EF7-C5E7-011C-E7372B9FC495}"/>
            </a:ext>
          </a:extLst>
        </xdr:cNvPr>
        <xdr:cNvSpPr txBox="1"/>
      </xdr:nvSpPr>
      <xdr:spPr>
        <a:xfrm>
          <a:off x="247650" y="3105150"/>
          <a:ext cx="12287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・指定請求書①</a:t>
          </a:r>
          <a:endParaRPr kumimoji="1" lang="en-US" altLang="ja-JP" sz="1100"/>
        </a:p>
        <a:p>
          <a:r>
            <a:rPr kumimoji="1" lang="ja-JP" altLang="en-US" sz="1100"/>
            <a:t>　Ａ現場￥</a:t>
          </a:r>
          <a:r>
            <a:rPr kumimoji="1" lang="en-US" altLang="ja-JP" sz="1100"/>
            <a:t>500</a:t>
          </a:r>
        </a:p>
        <a:p>
          <a:r>
            <a:rPr kumimoji="1" lang="ja-JP" altLang="en-US" sz="1100"/>
            <a:t>・明細書等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376238</xdr:colOff>
      <xdr:row>13</xdr:row>
      <xdr:rowOff>9525</xdr:rowOff>
    </xdr:from>
    <xdr:to>
      <xdr:col>4</xdr:col>
      <xdr:colOff>233363</xdr:colOff>
      <xdr:row>16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F8844EF-ACB3-4837-8381-1BD469CFFBDF}"/>
            </a:ext>
          </a:extLst>
        </xdr:cNvPr>
        <xdr:cNvSpPr txBox="1"/>
      </xdr:nvSpPr>
      <xdr:spPr>
        <a:xfrm>
          <a:off x="1747838" y="3105150"/>
          <a:ext cx="12287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・指定請求書②</a:t>
          </a:r>
          <a:endParaRPr kumimoji="1" lang="en-US" altLang="ja-JP" sz="1100"/>
        </a:p>
        <a:p>
          <a:r>
            <a:rPr kumimoji="1" lang="ja-JP" altLang="en-US" sz="1100"/>
            <a:t>　Ａ現場￥</a:t>
          </a:r>
          <a:r>
            <a:rPr kumimoji="1" lang="en-US" altLang="ja-JP" sz="1100"/>
            <a:t>200</a:t>
          </a:r>
        </a:p>
        <a:p>
          <a:r>
            <a:rPr kumimoji="1" lang="ja-JP" altLang="en-US" sz="1100"/>
            <a:t>・明細書等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504825</xdr:colOff>
      <xdr:row>13</xdr:row>
      <xdr:rowOff>9525</xdr:rowOff>
    </xdr:from>
    <xdr:to>
      <xdr:col>6</xdr:col>
      <xdr:colOff>361950</xdr:colOff>
      <xdr:row>16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53AA821-8A59-475F-B7C2-F90315A2D2AA}"/>
            </a:ext>
          </a:extLst>
        </xdr:cNvPr>
        <xdr:cNvSpPr txBox="1"/>
      </xdr:nvSpPr>
      <xdr:spPr>
        <a:xfrm>
          <a:off x="3248025" y="3105150"/>
          <a:ext cx="1228725" cy="8382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・指定請求書③</a:t>
          </a:r>
          <a:endParaRPr kumimoji="1" lang="en-US" altLang="ja-JP" sz="1100"/>
        </a:p>
        <a:p>
          <a:r>
            <a:rPr kumimoji="1" lang="ja-JP" altLang="en-US" sz="1100"/>
            <a:t>　Ｂ現場￥</a:t>
          </a:r>
          <a:r>
            <a:rPr kumimoji="1" lang="en-US" altLang="ja-JP" sz="1100"/>
            <a:t>300</a:t>
          </a:r>
        </a:p>
        <a:p>
          <a:r>
            <a:rPr kumimoji="1" lang="ja-JP" altLang="en-US" sz="1100"/>
            <a:t>・明細書等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314325</xdr:colOff>
      <xdr:row>20</xdr:row>
      <xdr:rowOff>85724</xdr:rowOff>
    </xdr:from>
    <xdr:to>
      <xdr:col>3</xdr:col>
      <xdr:colOff>161925</xdr:colOff>
      <xdr:row>30</xdr:row>
      <xdr:rowOff>161925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A2E98F22-707B-EC77-FD9D-ECEE56F02338}"/>
            </a:ext>
          </a:extLst>
        </xdr:cNvPr>
        <xdr:cNvGrpSpPr/>
      </xdr:nvGrpSpPr>
      <xdr:grpSpPr>
        <a:xfrm>
          <a:off x="314325" y="4848224"/>
          <a:ext cx="1905000" cy="2457451"/>
          <a:chOff x="733425" y="5410199"/>
          <a:chExt cx="1905000" cy="2457451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55955429-0581-4C82-A21D-F0EDBD27FB26}"/>
              </a:ext>
            </a:extLst>
          </xdr:cNvPr>
          <xdr:cNvSpPr txBox="1"/>
        </xdr:nvSpPr>
        <xdr:spPr>
          <a:xfrm>
            <a:off x="1409700" y="6410325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pPr algn="r"/>
            <a:endParaRPr kumimoji="1" lang="en-US" altLang="ja-JP" sz="1100"/>
          </a:p>
          <a:p>
            <a:pPr algn="r"/>
            <a:r>
              <a:rPr kumimoji="1" lang="ja-JP" altLang="en-US" sz="1100"/>
              <a:t>③</a:t>
            </a:r>
            <a:endParaRPr kumimoji="1" lang="en-US" altLang="ja-JP" sz="11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4F576445-3CC5-4D8A-91D6-4A3DCA9B4842}"/>
              </a:ext>
            </a:extLst>
          </xdr:cNvPr>
          <xdr:cNvSpPr txBox="1"/>
        </xdr:nvSpPr>
        <xdr:spPr>
          <a:xfrm>
            <a:off x="1228725" y="6105525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pPr algn="r"/>
            <a:endParaRPr kumimoji="1" lang="en-US" altLang="ja-JP" sz="1100"/>
          </a:p>
          <a:p>
            <a:pPr algn="r"/>
            <a:r>
              <a:rPr kumimoji="1" lang="ja-JP" altLang="en-US" sz="1100"/>
              <a:t>②</a:t>
            </a:r>
            <a:endParaRPr kumimoji="1" lang="en-US" altLang="ja-JP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B967459D-C231-4E04-9344-3B083494D3AA}"/>
              </a:ext>
            </a:extLst>
          </xdr:cNvPr>
          <xdr:cNvSpPr txBox="1"/>
        </xdr:nvSpPr>
        <xdr:spPr>
          <a:xfrm>
            <a:off x="1000125" y="5715000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endParaRPr kumimoji="1" lang="en-US" altLang="ja-JP" sz="1100"/>
          </a:p>
          <a:p>
            <a:pPr algn="r"/>
            <a:endParaRPr kumimoji="1" lang="en-US" altLang="ja-JP" sz="1100"/>
          </a:p>
          <a:p>
            <a:pPr algn="r"/>
            <a:r>
              <a:rPr kumimoji="1" lang="ja-JP" altLang="en-US" sz="1100"/>
              <a:t>①</a:t>
            </a:r>
            <a:endParaRPr kumimoji="1" lang="en-US" altLang="ja-JP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94D3E089-CEFE-41E0-A586-060523A9B22A}"/>
              </a:ext>
            </a:extLst>
          </xdr:cNvPr>
          <xdr:cNvSpPr txBox="1"/>
        </xdr:nvSpPr>
        <xdr:spPr>
          <a:xfrm>
            <a:off x="733425" y="5410199"/>
            <a:ext cx="1228725" cy="1457325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【</a:t>
            </a:r>
            <a:r>
              <a:rPr kumimoji="1" lang="ja-JP" altLang="en-US" sz="1100"/>
              <a:t>請求合計表</a:t>
            </a:r>
            <a:r>
              <a:rPr kumimoji="1" lang="en-US" altLang="ja-JP" sz="1100"/>
              <a:t>】</a:t>
            </a:r>
          </a:p>
          <a:p>
            <a:r>
              <a:rPr kumimoji="1" lang="ja-JP" altLang="en-US" sz="1100"/>
              <a:t>①Ａ現場￥</a:t>
            </a:r>
            <a:r>
              <a:rPr kumimoji="1" lang="en-US" altLang="ja-JP" sz="1100"/>
              <a:t>500</a:t>
            </a:r>
          </a:p>
          <a:p>
            <a:r>
              <a:rPr kumimoji="1" lang="ja-JP" altLang="en-US" sz="1100"/>
              <a:t>②Ａ現場￥</a:t>
            </a:r>
            <a:r>
              <a:rPr kumimoji="1" lang="en-US" altLang="ja-JP" sz="1100"/>
              <a:t>200</a:t>
            </a:r>
          </a:p>
          <a:p>
            <a:r>
              <a:rPr kumimoji="1" lang="ja-JP" altLang="en-US" sz="1100"/>
              <a:t>③Ｂ現場￥</a:t>
            </a:r>
            <a:r>
              <a:rPr kumimoji="1" lang="en-US" altLang="ja-JP" sz="1100"/>
              <a:t>300</a:t>
            </a:r>
          </a:p>
          <a:p>
            <a:endParaRPr kumimoji="1" lang="en-US" altLang="ja-JP" sz="1100"/>
          </a:p>
          <a:p>
            <a:r>
              <a:rPr kumimoji="1" lang="ja-JP" altLang="en-US" sz="1100"/>
              <a:t>　合計　￥</a:t>
            </a:r>
            <a:r>
              <a:rPr kumimoji="1" lang="en-US" altLang="ja-JP" sz="1100"/>
              <a:t>1,000</a:t>
            </a:r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190500</xdr:colOff>
      <xdr:row>16</xdr:row>
      <xdr:rowOff>190500</xdr:rowOff>
    </xdr:from>
    <xdr:to>
      <xdr:col>1</xdr:col>
      <xdr:colOff>190500</xdr:colOff>
      <xdr:row>20</xdr:row>
      <xdr:rowOff>66000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27E2B003-2EAF-F749-0F64-ED7A9C7F79CB}"/>
            </a:ext>
          </a:extLst>
        </xdr:cNvPr>
        <xdr:cNvCxnSpPr/>
      </xdr:nvCxnSpPr>
      <xdr:spPr>
        <a:xfrm>
          <a:off x="876300" y="4000500"/>
          <a:ext cx="0" cy="8280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18</xdr:row>
      <xdr:rowOff>9524</xdr:rowOff>
    </xdr:from>
    <xdr:to>
      <xdr:col>5</xdr:col>
      <xdr:colOff>507300</xdr:colOff>
      <xdr:row>18</xdr:row>
      <xdr:rowOff>9524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0BB6FE7-F6A9-E296-9C6F-AFB9A63C2A5B}"/>
            </a:ext>
          </a:extLst>
        </xdr:cNvPr>
        <xdr:cNvCxnSpPr/>
      </xdr:nvCxnSpPr>
      <xdr:spPr>
        <a:xfrm flipV="1">
          <a:off x="876300" y="4295774"/>
          <a:ext cx="3060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301275</xdr:colOff>
      <xdr:row>16</xdr:row>
      <xdr:rowOff>136875</xdr:rowOff>
    </xdr:from>
    <xdr:to>
      <xdr:col>3</xdr:col>
      <xdr:colOff>301275</xdr:colOff>
      <xdr:row>18</xdr:row>
      <xdr:rowOff>20625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9A896242-DCF5-45AA-890F-CAC065453D13}"/>
            </a:ext>
          </a:extLst>
        </xdr:cNvPr>
        <xdr:cNvCxnSpPr/>
      </xdr:nvCxnSpPr>
      <xdr:spPr>
        <a:xfrm rot="5400000" flipV="1">
          <a:off x="2178675" y="4126875"/>
          <a:ext cx="360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16</xdr:row>
      <xdr:rowOff>152400</xdr:rowOff>
    </xdr:from>
    <xdr:to>
      <xdr:col>5</xdr:col>
      <xdr:colOff>504825</xdr:colOff>
      <xdr:row>18</xdr:row>
      <xdr:rowOff>150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BCEC5067-7260-408D-BFFC-79B0C88087DC}"/>
            </a:ext>
          </a:extLst>
        </xdr:cNvPr>
        <xdr:cNvCxnSpPr/>
      </xdr:nvCxnSpPr>
      <xdr:spPr>
        <a:xfrm rot="5400000" flipV="1">
          <a:off x="3771825" y="4124400"/>
          <a:ext cx="324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42</xdr:row>
      <xdr:rowOff>228600</xdr:rowOff>
    </xdr:from>
    <xdr:to>
      <xdr:col>9</xdr:col>
      <xdr:colOff>1231596</xdr:colOff>
      <xdr:row>43</xdr:row>
      <xdr:rowOff>211221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E7132D-9D96-45CA-9B3E-2188B7C24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43675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42</xdr:row>
      <xdr:rowOff>228600</xdr:rowOff>
    </xdr:from>
    <xdr:to>
      <xdr:col>9</xdr:col>
      <xdr:colOff>1231596</xdr:colOff>
      <xdr:row>43</xdr:row>
      <xdr:rowOff>211221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3DBAD3C-8227-48DD-97C1-DA6447FA94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43675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42</xdr:row>
      <xdr:rowOff>228600</xdr:rowOff>
    </xdr:from>
    <xdr:to>
      <xdr:col>9</xdr:col>
      <xdr:colOff>1231596</xdr:colOff>
      <xdr:row>43</xdr:row>
      <xdr:rowOff>211221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DA7FBA6-BADC-4AA0-8608-6CA622C409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43675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42</xdr:row>
      <xdr:rowOff>228600</xdr:rowOff>
    </xdr:from>
    <xdr:to>
      <xdr:col>9</xdr:col>
      <xdr:colOff>1231596</xdr:colOff>
      <xdr:row>43</xdr:row>
      <xdr:rowOff>211221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985F1F-5ACF-4A96-A0B0-E403BE0410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43675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59532</xdr:colOff>
      <xdr:row>11</xdr:row>
      <xdr:rowOff>23809</xdr:rowOff>
    </xdr:from>
    <xdr:to>
      <xdr:col>14</xdr:col>
      <xdr:colOff>428625</xdr:colOff>
      <xdr:row>29</xdr:row>
      <xdr:rowOff>178592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8E7C22-7131-F284-6DC6-31F3D9770312}"/>
            </a:ext>
          </a:extLst>
        </xdr:cNvPr>
        <xdr:cNvSpPr txBox="1"/>
      </xdr:nvSpPr>
      <xdr:spPr>
        <a:xfrm>
          <a:off x="7953376" y="3107528"/>
          <a:ext cx="3131343" cy="4905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請求書</a:t>
          </a:r>
          <a:r>
            <a:rPr kumimoji="1" lang="en-US" altLang="ja-JP" sz="1100" b="1"/>
            <a:t>【</a:t>
          </a:r>
          <a:r>
            <a:rPr kumimoji="1" lang="ja-JP" altLang="en-US" sz="1100" b="1"/>
            <a:t>発注用</a:t>
          </a:r>
          <a:r>
            <a:rPr kumimoji="1" lang="en-US" altLang="ja-JP" sz="1100" b="1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入力項目</a:t>
          </a:r>
          <a:endParaRPr kumimoji="1" lang="en-US" altLang="ja-JP" sz="1100"/>
        </a:p>
        <a:p>
          <a:r>
            <a:rPr kumimoji="1" lang="ja-JP" altLang="en-US" sz="1100"/>
            <a:t>・契約金額（税抜）</a:t>
          </a:r>
          <a:endParaRPr kumimoji="1" lang="en-US" altLang="ja-JP" sz="1100"/>
        </a:p>
        <a:p>
          <a:r>
            <a:rPr kumimoji="1" lang="ja-JP" altLang="en-US" sz="1100"/>
            <a:t>・注文書に記載されている注文番号を入力</a:t>
          </a:r>
          <a:endParaRPr kumimoji="1" lang="en-US" altLang="ja-JP" sz="1100"/>
        </a:p>
        <a:p>
          <a:r>
            <a:rPr kumimoji="1" lang="ja-JP" altLang="en-US" sz="1100"/>
            <a:t>①出来高率</a:t>
          </a:r>
          <a:endParaRPr kumimoji="1" lang="en-US" altLang="ja-JP" sz="1100"/>
        </a:p>
        <a:p>
          <a:r>
            <a:rPr kumimoji="1" lang="ja-JP" altLang="en-US" sz="1100"/>
            <a:t>　累計　　当月までの累計出来高率を入力　</a:t>
          </a:r>
          <a:endParaRPr kumimoji="1" lang="en-US" altLang="ja-JP" sz="1100"/>
        </a:p>
        <a:p>
          <a:r>
            <a:rPr kumimoji="1" lang="ja-JP" altLang="en-US" sz="1100"/>
            <a:t>　請求済　前月請求時の累計出来高率を入力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初回請求の際は「</a:t>
          </a:r>
          <a:r>
            <a:rPr kumimoji="1" lang="en-US" altLang="ja-JP" sz="1100"/>
            <a:t>0</a:t>
          </a:r>
          <a:r>
            <a:rPr kumimoji="1" lang="ja-JP" altLang="en-US" sz="1100"/>
            <a:t>」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以下の項目は自動計算のため入力不要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②出来高金額　契約金額</a:t>
          </a:r>
          <a:r>
            <a:rPr kumimoji="1" lang="en-US" altLang="ja-JP" sz="1100"/>
            <a:t>×</a:t>
          </a:r>
          <a:r>
            <a:rPr kumimoji="1" lang="ja-JP" altLang="en-US" sz="1100"/>
            <a:t>出来高率</a:t>
          </a:r>
          <a:endParaRPr kumimoji="1" lang="en-US" altLang="ja-JP" sz="1100"/>
        </a:p>
        <a:p>
          <a:r>
            <a:rPr kumimoji="1" lang="ja-JP" altLang="en-US" sz="1100"/>
            <a:t>③保留金　出来高金額</a:t>
          </a:r>
          <a:r>
            <a:rPr kumimoji="1" lang="en-US" altLang="ja-JP" sz="1100"/>
            <a:t>×</a:t>
          </a:r>
          <a:r>
            <a:rPr kumimoji="1" lang="ja-JP" altLang="en-US" sz="1100"/>
            <a:t>１０％</a:t>
          </a:r>
          <a:endParaRPr kumimoji="1" lang="en-US" altLang="ja-JP" sz="1100"/>
        </a:p>
        <a:p>
          <a:r>
            <a:rPr kumimoji="1" lang="ja-JP" altLang="en-US" sz="1100"/>
            <a:t>④請求額　②出来高金額－③保留金</a:t>
          </a:r>
          <a:endParaRPr kumimoji="1" lang="en-US" altLang="ja-JP" sz="1100"/>
        </a:p>
        <a:p>
          <a:r>
            <a:rPr kumimoji="1" lang="ja-JP" altLang="en-US" sz="1100"/>
            <a:t>⑤残金　　未請求残高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保留金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について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最終請求（累計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100%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になった月）の際に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合わせてお支払いとなります。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83343</xdr:colOff>
      <xdr:row>30</xdr:row>
      <xdr:rowOff>119063</xdr:rowOff>
    </xdr:from>
    <xdr:to>
      <xdr:col>14</xdr:col>
      <xdr:colOff>452436</xdr:colOff>
      <xdr:row>38</xdr:row>
      <xdr:rowOff>11906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3CC2FD-BF5F-4AD0-9E5D-3147106FFE0E}"/>
            </a:ext>
          </a:extLst>
        </xdr:cNvPr>
        <xdr:cNvSpPr txBox="1"/>
      </xdr:nvSpPr>
      <xdr:spPr>
        <a:xfrm>
          <a:off x="7977187" y="8262938"/>
          <a:ext cx="3131343" cy="2297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請求書</a:t>
          </a:r>
          <a:r>
            <a:rPr kumimoji="1" lang="en-US" altLang="ja-JP" sz="1100" b="1"/>
            <a:t>【</a:t>
          </a:r>
          <a:r>
            <a:rPr kumimoji="1" lang="ja-JP" altLang="en-US" sz="1100" b="1"/>
            <a:t>常用</a:t>
          </a:r>
          <a:r>
            <a:rPr kumimoji="1" lang="en-US" altLang="ja-JP" sz="1100" b="1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金額欄には数式入力済（数量</a:t>
          </a:r>
          <a:r>
            <a:rPr kumimoji="1" lang="en-US" altLang="ja-JP" sz="1100"/>
            <a:t>×</a:t>
          </a:r>
          <a:r>
            <a:rPr kumimoji="1" lang="ja-JP" altLang="en-US" sz="1100"/>
            <a:t>単価）ですが、</a:t>
          </a:r>
          <a:endParaRPr kumimoji="1" lang="en-US" altLang="ja-JP" sz="1100"/>
        </a:p>
        <a:p>
          <a:r>
            <a:rPr kumimoji="1" lang="ja-JP" altLang="en-US" sz="1100"/>
            <a:t>直接入力いただくことも可能です。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貴社書式明細を添付する場合、</a:t>
          </a:r>
          <a:endParaRPr lang="ja-JP" altLang="ja-JP" b="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別途明細添付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式として、</a:t>
          </a:r>
          <a:endParaRPr lang="ja-JP" altLang="ja-JP" b="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明細の記載を省略いただいても構いません</a:t>
          </a:r>
          <a:endParaRPr lang="ja-JP" altLang="ja-JP" b="0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10</xdr:col>
      <xdr:colOff>142875</xdr:colOff>
      <xdr:row>5</xdr:row>
      <xdr:rowOff>83342</xdr:rowOff>
    </xdr:from>
    <xdr:to>
      <xdr:col>14</xdr:col>
      <xdr:colOff>511968</xdr:colOff>
      <xdr:row>9</xdr:row>
      <xdr:rowOff>142874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0E9DF2-62BB-4BAA-8056-003B55DCFF5D}"/>
            </a:ext>
          </a:extLst>
        </xdr:cNvPr>
        <xdr:cNvSpPr txBox="1"/>
      </xdr:nvSpPr>
      <xdr:spPr>
        <a:xfrm>
          <a:off x="8036719" y="1547811"/>
          <a:ext cx="3131343" cy="1131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発注用・常用明細は、</a:t>
          </a:r>
          <a:endParaRPr kumimoji="1" lang="en-US" altLang="ja-JP" sz="1200" b="1"/>
        </a:p>
        <a:p>
          <a:r>
            <a:rPr kumimoji="1" lang="ja-JP" altLang="en-US" sz="1200" b="1"/>
            <a:t>　どちらか片方のみを記載してください</a:t>
          </a:r>
          <a:endParaRPr kumimoji="1" lang="en-US" altLang="ja-JP" sz="1200" b="1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24</xdr:row>
      <xdr:rowOff>123825</xdr:rowOff>
    </xdr:from>
    <xdr:to>
      <xdr:col>8</xdr:col>
      <xdr:colOff>1374471</xdr:colOff>
      <xdr:row>24</xdr:row>
      <xdr:rowOff>344571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E5CFB37-C449-4FF4-8858-542B0E3C6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7153275" y="10753725"/>
          <a:ext cx="1317321" cy="2207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42</xdr:row>
      <xdr:rowOff>228600</xdr:rowOff>
    </xdr:from>
    <xdr:to>
      <xdr:col>9</xdr:col>
      <xdr:colOff>1241121</xdr:colOff>
      <xdr:row>43</xdr:row>
      <xdr:rowOff>211221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76EFBC8-BD4A-42DD-833B-E4B7D29159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53200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42</xdr:row>
      <xdr:rowOff>228600</xdr:rowOff>
    </xdr:from>
    <xdr:to>
      <xdr:col>9</xdr:col>
      <xdr:colOff>1241121</xdr:colOff>
      <xdr:row>43</xdr:row>
      <xdr:rowOff>211221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6890F2-E74E-4222-A860-FB01491B61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53200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42</xdr:row>
      <xdr:rowOff>228600</xdr:rowOff>
    </xdr:from>
    <xdr:to>
      <xdr:col>9</xdr:col>
      <xdr:colOff>1241121</xdr:colOff>
      <xdr:row>43</xdr:row>
      <xdr:rowOff>211221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8C3E663-C5DD-4B3E-BA93-CD7F5A9CBF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53200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42</xdr:row>
      <xdr:rowOff>228600</xdr:rowOff>
    </xdr:from>
    <xdr:to>
      <xdr:col>9</xdr:col>
      <xdr:colOff>1241121</xdr:colOff>
      <xdr:row>43</xdr:row>
      <xdr:rowOff>211221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7BD42A-2DA9-49A9-8CE4-CCD154D2FA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53200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42</xdr:row>
      <xdr:rowOff>228600</xdr:rowOff>
    </xdr:from>
    <xdr:to>
      <xdr:col>9</xdr:col>
      <xdr:colOff>1241121</xdr:colOff>
      <xdr:row>43</xdr:row>
      <xdr:rowOff>211221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6AAC90E-847B-495D-BC5F-34F4AFDBEE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53200" y="11677650"/>
          <a:ext cx="1317321" cy="2207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42</xdr:row>
      <xdr:rowOff>228600</xdr:rowOff>
    </xdr:from>
    <xdr:to>
      <xdr:col>9</xdr:col>
      <xdr:colOff>1231596</xdr:colOff>
      <xdr:row>43</xdr:row>
      <xdr:rowOff>211221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3CB0973-C8A6-4961-A0BA-59F8D1E8F8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" t="2608" r="30901" b="76960"/>
        <a:stretch/>
      </xdr:blipFill>
      <xdr:spPr>
        <a:xfrm>
          <a:off x="6543675" y="11677650"/>
          <a:ext cx="1317321" cy="220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.invox.jp/upload_page?id=kankyo-create.U0295564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376F-E687-4412-B20D-8B21EF19BB7D}">
  <sheetPr codeName="Sheet1">
    <tabColor rgb="FFFF0000"/>
  </sheetPr>
  <dimension ref="A1:E45"/>
  <sheetViews>
    <sheetView tabSelected="1" showRuler="0" view="pageBreakPreview" zoomScaleNormal="100" zoomScaleSheetLayoutView="100" workbookViewId="0">
      <selection activeCell="A6" sqref="A6"/>
    </sheetView>
  </sheetViews>
  <sheetFormatPr defaultRowHeight="18.75"/>
  <sheetData>
    <row r="1" spans="1:1">
      <c r="A1" s="1" t="s">
        <v>28</v>
      </c>
    </row>
    <row r="3" spans="1:1">
      <c r="A3" t="s">
        <v>27</v>
      </c>
    </row>
    <row r="4" spans="1:1">
      <c r="A4" t="s">
        <v>106</v>
      </c>
    </row>
    <row r="6" spans="1:1">
      <c r="A6" t="s">
        <v>97</v>
      </c>
    </row>
    <row r="7" spans="1:1">
      <c r="A7" t="s">
        <v>101</v>
      </c>
    </row>
    <row r="9" spans="1:1">
      <c r="A9" t="s">
        <v>30</v>
      </c>
    </row>
    <row r="10" spans="1:1">
      <c r="A10" s="2" t="s">
        <v>102</v>
      </c>
    </row>
    <row r="12" spans="1:1">
      <c r="A12" s="1" t="s">
        <v>29</v>
      </c>
    </row>
    <row r="20" spans="1:5">
      <c r="A20" s="4"/>
    </row>
    <row r="21" spans="1:5">
      <c r="A21" s="4"/>
      <c r="E21" t="s">
        <v>76</v>
      </c>
    </row>
    <row r="22" spans="1:5">
      <c r="A22" s="4"/>
      <c r="E22" t="s">
        <v>96</v>
      </c>
    </row>
    <row r="23" spans="1:5">
      <c r="A23" s="4"/>
      <c r="E23" t="s">
        <v>74</v>
      </c>
    </row>
    <row r="24" spans="1:5">
      <c r="E24" t="s">
        <v>98</v>
      </c>
    </row>
    <row r="25" spans="1:5">
      <c r="E25" t="s">
        <v>82</v>
      </c>
    </row>
    <row r="26" spans="1:5">
      <c r="E26" t="s">
        <v>94</v>
      </c>
    </row>
    <row r="27" spans="1:5">
      <c r="E27" t="s">
        <v>95</v>
      </c>
    </row>
    <row r="29" spans="1:5">
      <c r="E29" t="s">
        <v>107</v>
      </c>
    </row>
    <row r="30" spans="1:5">
      <c r="E30" t="s">
        <v>108</v>
      </c>
    </row>
    <row r="33" spans="1:1">
      <c r="A33" s="1" t="s">
        <v>75</v>
      </c>
    </row>
    <row r="35" spans="1:1">
      <c r="A35" t="s">
        <v>99</v>
      </c>
    </row>
    <row r="37" spans="1:1">
      <c r="A37" t="s">
        <v>77</v>
      </c>
    </row>
    <row r="38" spans="1:1">
      <c r="A38" t="s">
        <v>78</v>
      </c>
    </row>
    <row r="39" spans="1:1">
      <c r="A39" t="s">
        <v>79</v>
      </c>
    </row>
    <row r="40" spans="1:1">
      <c r="A40" t="s">
        <v>80</v>
      </c>
    </row>
    <row r="42" spans="1:1">
      <c r="A42" t="s">
        <v>81</v>
      </c>
    </row>
    <row r="43" spans="1:1">
      <c r="A43" t="s">
        <v>83</v>
      </c>
    </row>
    <row r="44" spans="1:1">
      <c r="A44" t="s">
        <v>105</v>
      </c>
    </row>
    <row r="45" spans="1:1">
      <c r="A45" t="s">
        <v>100</v>
      </c>
    </row>
  </sheetData>
  <phoneticPr fontId="1"/>
  <hyperlinks>
    <hyperlink ref="A10" r:id="rId1" xr:uid="{9E507E99-5C7A-4FA8-9206-5C5E5BEB280F}"/>
  </hyperlinks>
  <pageMargins left="0.7" right="0.7" top="0.75" bottom="0.75" header="0.3" footer="0.3"/>
  <pageSetup paperSize="9" scale="87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8AED-964C-46B3-ACD9-C74CBB4DAE72}">
  <sheetPr codeName="Sheet10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6" priority="1" operator="equal">
      <formula>""</formula>
    </cfRule>
  </conditionalFormatting>
  <dataValidations count="2">
    <dataValidation type="list" allowBlank="1" showInputMessage="1" showErrorMessage="1" sqref="F28:F37" xr:uid="{C264AC93-D27D-4A27-939E-44B5C02208AC}">
      <formula1>"※"</formula1>
    </dataValidation>
    <dataValidation type="list" allowBlank="1" showInputMessage="1" showErrorMessage="1" sqref="J42" xr:uid="{F8F6B84E-C3CC-4F48-9453-C1D7E780EBFD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2E1-5640-466F-9232-2A319D89D3FB}">
  <sheetPr codeName="Sheet11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5" priority="7" operator="equal">
      <formula>""</formula>
    </cfRule>
  </conditionalFormatting>
  <conditionalFormatting sqref="C7:C9">
    <cfRule type="cellIs" dxfId="4" priority="3" operator="equal">
      <formula>0</formula>
    </cfRule>
  </conditionalFormatting>
  <conditionalFormatting sqref="G5:J5 H6:J6 G7:J9 I10:J12">
    <cfRule type="cellIs" dxfId="3" priority="4" operator="equal">
      <formula>""</formula>
    </cfRule>
  </conditionalFormatting>
  <conditionalFormatting sqref="J2:J3">
    <cfRule type="cellIs" dxfId="2" priority="8" operator="equal">
      <formula>""</formula>
    </cfRule>
  </conditionalFormatting>
  <dataValidations count="2">
    <dataValidation type="list" allowBlank="1" showInputMessage="1" showErrorMessage="1" sqref="F28:F37" xr:uid="{64B2BA25-1BBA-46BB-8447-ACB316C5027B}">
      <formula1>"※"</formula1>
    </dataValidation>
    <dataValidation type="list" allowBlank="1" showInputMessage="1" showErrorMessage="1" sqref="J42" xr:uid="{1231FC6D-2E2C-40AD-92E5-622FAAB59073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84833-C20D-4966-A108-C29179669EB5}">
  <sheetPr codeName="Sheet12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1" priority="1" operator="equal">
      <formula>""</formula>
    </cfRule>
  </conditionalFormatting>
  <dataValidations count="2">
    <dataValidation type="list" allowBlank="1" showInputMessage="1" showErrorMessage="1" sqref="F28:F37" xr:uid="{682871ED-840B-4CB8-8C1D-A5DD3CDC0C3B}">
      <formula1>"※"</formula1>
    </dataValidation>
    <dataValidation type="list" allowBlank="1" showInputMessage="1" showErrorMessage="1" sqref="J42" xr:uid="{CEF6A427-6765-4673-836F-73944BBA3672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7B91-9038-4BC9-BA8A-ED87931E3B96}">
  <sheetPr codeName="Sheet13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0" priority="1" operator="equal">
      <formula>""</formula>
    </cfRule>
  </conditionalFormatting>
  <dataValidations count="2">
    <dataValidation type="list" allowBlank="1" showInputMessage="1" showErrorMessage="1" sqref="F28:F37" xr:uid="{A8D0D8E9-0A8A-4A84-BB18-602828533377}">
      <formula1>"※"</formula1>
    </dataValidation>
    <dataValidation type="list" allowBlank="1" showInputMessage="1" showErrorMessage="1" sqref="J42" xr:uid="{04769787-EC65-433F-98B6-7CC9E1915659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C231F-664A-498A-8CC6-B7DF5B8A736E}">
  <sheetPr codeName="Sheet2">
    <pageSetUpPr fitToPage="1"/>
  </sheetPr>
  <dimension ref="A1:J73"/>
  <sheetViews>
    <sheetView showGridLines="0" showZeros="0" showRuler="0" view="pageBreakPreview" zoomScale="80" zoomScaleNormal="100" zoomScaleSheetLayoutView="80" workbookViewId="0">
      <selection sqref="A1:J1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　【発注用】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v>44957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 t="s">
        <v>91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80" t="s">
        <v>84</v>
      </c>
      <c r="H5" s="80"/>
      <c r="I5" s="80"/>
      <c r="J5" s="81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3" t="s">
        <v>57</v>
      </c>
      <c r="H6" s="83" t="s">
        <v>85</v>
      </c>
      <c r="I6" s="83"/>
      <c r="J6" s="84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3200000</v>
      </c>
      <c r="D7" s="88"/>
      <c r="E7" s="5"/>
      <c r="F7" s="82"/>
      <c r="G7" s="89" t="s">
        <v>86</v>
      </c>
      <c r="H7" s="83"/>
      <c r="I7" s="83"/>
      <c r="J7" s="84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320000</v>
      </c>
      <c r="D8" s="93"/>
      <c r="E8" s="5"/>
      <c r="F8" s="18" t="s">
        <v>32</v>
      </c>
      <c r="G8" s="94" t="s">
        <v>87</v>
      </c>
      <c r="H8" s="95"/>
      <c r="I8" s="95"/>
      <c r="J8" s="96"/>
    </row>
    <row r="9" spans="1:10" ht="21.95" customHeight="1" thickBot="1">
      <c r="A9" s="97" t="s">
        <v>16</v>
      </c>
      <c r="B9" s="98"/>
      <c r="C9" s="99">
        <f ca="1">C7+C8</f>
        <v>3520000</v>
      </c>
      <c r="D9" s="100"/>
      <c r="E9" s="5"/>
      <c r="F9" s="18" t="s">
        <v>33</v>
      </c>
      <c r="G9" s="94" t="s">
        <v>87</v>
      </c>
      <c r="H9" s="95"/>
      <c r="I9" s="95"/>
      <c r="J9" s="9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 t="s">
        <v>88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 t="s">
        <v>89</v>
      </c>
      <c r="J11" s="110"/>
    </row>
    <row r="12" spans="1:10" ht="32.25" customHeight="1" thickBot="1">
      <c r="A12" s="111" t="s">
        <v>92</v>
      </c>
      <c r="B12" s="112"/>
      <c r="C12" s="112"/>
      <c r="D12" s="113"/>
      <c r="E12" s="5"/>
      <c r="F12" s="102"/>
      <c r="G12" s="114" t="s">
        <v>43</v>
      </c>
      <c r="H12" s="114"/>
      <c r="I12" s="115" t="s">
        <v>90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20" t="s">
        <v>53</v>
      </c>
      <c r="B16" s="120"/>
      <c r="C16" s="41">
        <v>5000000</v>
      </c>
      <c r="D16" s="22" t="s">
        <v>69</v>
      </c>
      <c r="E16" s="42" t="s">
        <v>116</v>
      </c>
      <c r="F16" s="5"/>
      <c r="G16" s="5"/>
      <c r="H16" s="5"/>
      <c r="I16" s="5"/>
      <c r="J16" s="5"/>
    </row>
    <row r="17" spans="1:10">
      <c r="A17" s="120" t="s">
        <v>114</v>
      </c>
      <c r="B17" s="120"/>
      <c r="C17" s="124" t="s">
        <v>115</v>
      </c>
      <c r="D17" s="125"/>
      <c r="E17" s="126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>
        <v>1</v>
      </c>
      <c r="D19" s="44">
        <v>0.4</v>
      </c>
      <c r="E19" s="25">
        <f>C19-D19</f>
        <v>0.6</v>
      </c>
      <c r="F19" s="5"/>
      <c r="G19" s="26"/>
      <c r="H19" s="5" t="s">
        <v>66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5000000</v>
      </c>
      <c r="D20" s="28">
        <f>C16*D19</f>
        <v>2000000</v>
      </c>
      <c r="E20" s="29">
        <f>C16*E19</f>
        <v>3000000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200000</v>
      </c>
      <c r="E21" s="29">
        <f t="shared" si="0"/>
        <v>300000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5000000</v>
      </c>
      <c r="D23" s="32">
        <f>D20-D21</f>
        <v>1800000</v>
      </c>
      <c r="E23" s="33">
        <f>IF(D19=100%,D21-E22,E20-E21-E22)</f>
        <v>2700000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5">
        <f>IF(C19=100%,C16*10%,0)</f>
        <v>500000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17"/>
      <c r="B28" s="118"/>
      <c r="C28" s="118"/>
      <c r="D28" s="118"/>
      <c r="E28" s="119"/>
      <c r="F28" s="45"/>
      <c r="G28" s="46"/>
      <c r="H28" s="45"/>
      <c r="I28" s="47"/>
      <c r="J28" s="47">
        <f>G28*I28</f>
        <v>0</v>
      </c>
    </row>
    <row r="29" spans="1:10" ht="24" customHeight="1">
      <c r="A29" s="117"/>
      <c r="B29" s="118"/>
      <c r="C29" s="118"/>
      <c r="D29" s="118"/>
      <c r="E29" s="119"/>
      <c r="F29" s="45"/>
      <c r="G29" s="46"/>
      <c r="H29" s="45"/>
      <c r="I29" s="47"/>
      <c r="J29" s="47">
        <f t="shared" ref="J29:J37" si="1">G29*I29</f>
        <v>0</v>
      </c>
    </row>
    <row r="30" spans="1:10" ht="24" customHeight="1">
      <c r="A30" s="117"/>
      <c r="B30" s="118"/>
      <c r="C30" s="118"/>
      <c r="D30" s="118"/>
      <c r="E30" s="119"/>
      <c r="F30" s="45"/>
      <c r="G30" s="46"/>
      <c r="H30" s="45"/>
      <c r="I30" s="47"/>
      <c r="J30" s="47">
        <f t="shared" si="1"/>
        <v>0</v>
      </c>
    </row>
    <row r="31" spans="1:10" ht="24" customHeight="1">
      <c r="A31" s="117"/>
      <c r="B31" s="118"/>
      <c r="C31" s="118"/>
      <c r="D31" s="118"/>
      <c r="E31" s="119"/>
      <c r="F31" s="45"/>
      <c r="G31" s="46"/>
      <c r="H31" s="45"/>
      <c r="I31" s="47"/>
      <c r="J31" s="47">
        <f t="shared" si="1"/>
        <v>0</v>
      </c>
    </row>
    <row r="32" spans="1:10" ht="24" customHeight="1">
      <c r="A32" s="117"/>
      <c r="B32" s="118"/>
      <c r="C32" s="118"/>
      <c r="D32" s="118"/>
      <c r="E32" s="119"/>
      <c r="F32" s="45"/>
      <c r="G32" s="46"/>
      <c r="H32" s="45"/>
      <c r="I32" s="47"/>
      <c r="J32" s="47">
        <f t="shared" si="1"/>
        <v>0</v>
      </c>
    </row>
    <row r="33" spans="1:10" ht="24" customHeight="1">
      <c r="A33" s="117"/>
      <c r="B33" s="118"/>
      <c r="C33" s="118"/>
      <c r="D33" s="118"/>
      <c r="E33" s="119"/>
      <c r="F33" s="45"/>
      <c r="G33" s="46"/>
      <c r="H33" s="45"/>
      <c r="I33" s="47"/>
      <c r="J33" s="47">
        <f t="shared" si="1"/>
        <v>0</v>
      </c>
    </row>
    <row r="34" spans="1:10" ht="24" customHeight="1">
      <c r="A34" s="117"/>
      <c r="B34" s="118"/>
      <c r="C34" s="118"/>
      <c r="D34" s="118"/>
      <c r="E34" s="119"/>
      <c r="F34" s="45"/>
      <c r="G34" s="46"/>
      <c r="H34" s="45"/>
      <c r="I34" s="47"/>
      <c r="J34" s="47">
        <f t="shared" si="1"/>
        <v>0</v>
      </c>
    </row>
    <row r="35" spans="1:10" ht="24" customHeight="1">
      <c r="A35" s="117"/>
      <c r="B35" s="118"/>
      <c r="C35" s="118"/>
      <c r="D35" s="118"/>
      <c r="E35" s="119"/>
      <c r="F35" s="45"/>
      <c r="G35" s="46"/>
      <c r="H35" s="45"/>
      <c r="I35" s="47"/>
      <c r="J35" s="47">
        <f t="shared" si="1"/>
        <v>0</v>
      </c>
    </row>
    <row r="36" spans="1:10" ht="24" customHeight="1">
      <c r="A36" s="117"/>
      <c r="B36" s="118"/>
      <c r="C36" s="118"/>
      <c r="D36" s="118"/>
      <c r="E36" s="119"/>
      <c r="F36" s="45"/>
      <c r="G36" s="46"/>
      <c r="H36" s="45"/>
      <c r="I36" s="47"/>
      <c r="J36" s="47">
        <f t="shared" si="1"/>
        <v>0</v>
      </c>
    </row>
    <row r="37" spans="1:10" ht="24" customHeight="1">
      <c r="A37" s="117"/>
      <c r="B37" s="118"/>
      <c r="C37" s="118"/>
      <c r="D37" s="118"/>
      <c r="E37" s="119"/>
      <c r="F37" s="45"/>
      <c r="G37" s="46"/>
      <c r="H37" s="45"/>
      <c r="I37" s="47"/>
      <c r="J37" s="47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35" priority="9" operator="equal">
      <formula>""</formula>
    </cfRule>
  </conditionalFormatting>
  <conditionalFormatting sqref="C7:C9">
    <cfRule type="cellIs" dxfId="34" priority="3" operator="equal">
      <formula>0</formula>
    </cfRule>
  </conditionalFormatting>
  <conditionalFormatting sqref="C16">
    <cfRule type="expression" dxfId="33" priority="7">
      <formula>$F$40&gt;0</formula>
    </cfRule>
    <cfRule type="cellIs" dxfId="32" priority="8" operator="equal">
      <formula>""</formula>
    </cfRule>
  </conditionalFormatting>
  <conditionalFormatting sqref="C19:D19">
    <cfRule type="expression" dxfId="31" priority="1">
      <formula>$F$40&gt;0</formula>
    </cfRule>
    <cfRule type="cellIs" dxfId="30" priority="2" operator="equal">
      <formula>""</formula>
    </cfRule>
  </conditionalFormatting>
  <conditionalFormatting sqref="G5:J5 H6:J6 G7:J9 I10:J12">
    <cfRule type="cellIs" dxfId="29" priority="6" operator="equal">
      <formula>""</formula>
    </cfRule>
  </conditionalFormatting>
  <conditionalFormatting sqref="J2:J3">
    <cfRule type="cellIs" dxfId="28" priority="5" operator="equal">
      <formula>""</formula>
    </cfRule>
  </conditionalFormatting>
  <dataValidations count="2">
    <dataValidation type="list" allowBlank="1" showInputMessage="1" showErrorMessage="1" sqref="F28:F37" xr:uid="{C6D03A89-4F6D-4E3E-9C65-A8E3F3018290}">
      <formula1>"※"</formula1>
    </dataValidation>
    <dataValidation type="list" allowBlank="1" showInputMessage="1" showErrorMessage="1" sqref="J42" xr:uid="{ECE7F24D-49E2-4305-A42C-E8721DC574C4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57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2C6A-AAFB-42D0-8D3B-E909F31F6F83}">
  <sheetPr codeName="Sheet3">
    <pageSetUpPr fitToPage="1"/>
  </sheetPr>
  <dimension ref="A1:N31"/>
  <sheetViews>
    <sheetView showGridLines="0" showZeros="0" view="pageBreakPreview" zoomScaleNormal="100" zoomScaleSheetLayoutView="100" workbookViewId="0">
      <selection activeCell="C10" sqref="C10:F10"/>
    </sheetView>
  </sheetViews>
  <sheetFormatPr defaultRowHeight="13.5"/>
  <cols>
    <col min="1" max="1" width="3.875" style="5" customWidth="1"/>
    <col min="2" max="2" width="5.125" style="5" bestFit="1" customWidth="1"/>
    <col min="3" max="3" width="9" style="5"/>
    <col min="4" max="4" width="12.625" style="5" customWidth="1"/>
    <col min="5" max="5" width="20.875" style="5" customWidth="1"/>
    <col min="6" max="6" width="4.375" style="5" customWidth="1"/>
    <col min="7" max="9" width="18.625" style="5" customWidth="1"/>
    <col min="10" max="10" width="13.875" style="5" bestFit="1" customWidth="1"/>
    <col min="11" max="11" width="22.25" style="5" customWidth="1"/>
    <col min="12" max="12" width="9" style="5"/>
    <col min="13" max="13" width="19.375" style="5" bestFit="1" customWidth="1"/>
    <col min="14" max="14" width="22.375" style="5" customWidth="1"/>
    <col min="15" max="15" width="16" style="5" customWidth="1"/>
    <col min="16" max="16384" width="9" style="5"/>
  </cols>
  <sheetData>
    <row r="1" spans="1:13" ht="27">
      <c r="A1" s="142" t="s">
        <v>31</v>
      </c>
      <c r="B1" s="142"/>
      <c r="C1" s="142"/>
      <c r="D1" s="142"/>
      <c r="E1" s="142"/>
      <c r="F1" s="142"/>
      <c r="G1" s="142"/>
      <c r="H1" s="142"/>
      <c r="I1" s="142"/>
    </row>
    <row r="2" spans="1:13" ht="18.95" customHeight="1">
      <c r="H2" s="57" t="s">
        <v>13</v>
      </c>
      <c r="I2" s="76">
        <f>'1'!J2</f>
        <v>0</v>
      </c>
    </row>
    <row r="3" spans="1:13" ht="24.95" customHeight="1">
      <c r="H3" s="57" t="s">
        <v>93</v>
      </c>
      <c r="I3" s="57">
        <f>'1'!J3</f>
        <v>0</v>
      </c>
    </row>
    <row r="4" spans="1:13" ht="24" customHeight="1"/>
    <row r="5" spans="1:13" ht="36.950000000000003" customHeight="1">
      <c r="E5" s="6"/>
      <c r="G5" s="58" t="s">
        <v>34</v>
      </c>
      <c r="H5" s="144">
        <f>'1'!G5</f>
        <v>0</v>
      </c>
      <c r="I5" s="145"/>
    </row>
    <row r="6" spans="1:13" ht="36.950000000000003" customHeight="1">
      <c r="B6" s="143" t="s">
        <v>18</v>
      </c>
      <c r="C6" s="143"/>
      <c r="D6" s="146">
        <f ca="1">I24</f>
        <v>0</v>
      </c>
      <c r="E6" s="146"/>
      <c r="G6" s="58" t="s">
        <v>35</v>
      </c>
      <c r="H6" s="144">
        <f>'1'!G7</f>
        <v>0</v>
      </c>
      <c r="I6" s="145"/>
    </row>
    <row r="7" spans="1:13" ht="15" customHeight="1">
      <c r="I7" s="7"/>
    </row>
    <row r="8" spans="1:13" ht="15" customHeight="1">
      <c r="E8" s="59"/>
      <c r="I8" s="7"/>
    </row>
    <row r="9" spans="1:13" ht="42.75" customHeight="1">
      <c r="B9" s="60" t="s">
        <v>17</v>
      </c>
      <c r="C9" s="143" t="s">
        <v>20</v>
      </c>
      <c r="D9" s="143"/>
      <c r="E9" s="143"/>
      <c r="F9" s="143"/>
      <c r="G9" s="60" t="s">
        <v>15</v>
      </c>
      <c r="H9" s="61" t="s">
        <v>21</v>
      </c>
      <c r="I9" s="60" t="s">
        <v>16</v>
      </c>
      <c r="J9" s="8"/>
      <c r="K9" s="8"/>
    </row>
    <row r="10" spans="1:13" ht="39.950000000000003" customHeight="1">
      <c r="B10" s="62">
        <v>1</v>
      </c>
      <c r="C10" s="138">
        <f>'1'!A12</f>
        <v>0</v>
      </c>
      <c r="D10" s="139"/>
      <c r="E10" s="139"/>
      <c r="F10" s="139"/>
      <c r="G10" s="64">
        <f ca="1">'1'!C$7</f>
        <v>0</v>
      </c>
      <c r="H10" s="64">
        <f ca="1">'1'!C$8</f>
        <v>0</v>
      </c>
      <c r="I10" s="64">
        <f ca="1">'1'!C$9</f>
        <v>0</v>
      </c>
      <c r="J10" s="9"/>
      <c r="K10" s="9"/>
      <c r="M10" s="65"/>
    </row>
    <row r="11" spans="1:13" ht="39.950000000000003" customHeight="1">
      <c r="B11" s="62">
        <v>2</v>
      </c>
      <c r="C11" s="138">
        <f>'2'!A12</f>
        <v>0</v>
      </c>
      <c r="D11" s="139"/>
      <c r="E11" s="139"/>
      <c r="F11" s="139"/>
      <c r="G11" s="64">
        <f ca="1">'2'!C$7</f>
        <v>0</v>
      </c>
      <c r="H11" s="64">
        <f ca="1">'2'!C$8</f>
        <v>0</v>
      </c>
      <c r="I11" s="64">
        <f ca="1">'2'!C$9</f>
        <v>0</v>
      </c>
      <c r="J11" s="9"/>
      <c r="K11" s="9"/>
      <c r="M11" s="65"/>
    </row>
    <row r="12" spans="1:13" ht="39.950000000000003" customHeight="1">
      <c r="B12" s="62">
        <v>3</v>
      </c>
      <c r="C12" s="138">
        <f>'3'!A12</f>
        <v>0</v>
      </c>
      <c r="D12" s="139"/>
      <c r="E12" s="139"/>
      <c r="F12" s="139"/>
      <c r="G12" s="64">
        <f ca="1">'3'!C$7</f>
        <v>0</v>
      </c>
      <c r="H12" s="64">
        <f ca="1">'3'!C$8</f>
        <v>0</v>
      </c>
      <c r="I12" s="64">
        <f ca="1">'3'!C$9</f>
        <v>0</v>
      </c>
      <c r="J12" s="9"/>
      <c r="K12" s="9"/>
      <c r="M12" s="65"/>
    </row>
    <row r="13" spans="1:13" ht="39.950000000000003" customHeight="1">
      <c r="B13" s="62">
        <v>4</v>
      </c>
      <c r="C13" s="138">
        <f>'4'!A12</f>
        <v>0</v>
      </c>
      <c r="D13" s="139"/>
      <c r="E13" s="139"/>
      <c r="F13" s="139"/>
      <c r="G13" s="64">
        <f ca="1">'4'!C$7</f>
        <v>0</v>
      </c>
      <c r="H13" s="64">
        <f ca="1">'4'!C$8</f>
        <v>0</v>
      </c>
      <c r="I13" s="64">
        <f ca="1">'4'!C$9</f>
        <v>0</v>
      </c>
      <c r="J13" s="9"/>
      <c r="K13" s="9"/>
      <c r="M13" s="65"/>
    </row>
    <row r="14" spans="1:13" ht="39.950000000000003" customHeight="1">
      <c r="B14" s="62">
        <v>5</v>
      </c>
      <c r="C14" s="138">
        <f>'5'!A12</f>
        <v>0</v>
      </c>
      <c r="D14" s="139"/>
      <c r="E14" s="139"/>
      <c r="F14" s="139"/>
      <c r="G14" s="64">
        <f ca="1">'5'!C$7</f>
        <v>0</v>
      </c>
      <c r="H14" s="64">
        <f ca="1">'5'!C$8</f>
        <v>0</v>
      </c>
      <c r="I14" s="64">
        <f ca="1">'5'!C$9</f>
        <v>0</v>
      </c>
      <c r="J14" s="9"/>
      <c r="K14" s="9"/>
      <c r="M14" s="65"/>
    </row>
    <row r="15" spans="1:13" ht="39.950000000000003" customHeight="1">
      <c r="B15" s="62">
        <v>6</v>
      </c>
      <c r="C15" s="138">
        <f>'6'!A12</f>
        <v>0</v>
      </c>
      <c r="D15" s="139"/>
      <c r="E15" s="139"/>
      <c r="F15" s="139"/>
      <c r="G15" s="64">
        <f ca="1">'6'!C$7</f>
        <v>0</v>
      </c>
      <c r="H15" s="64">
        <f ca="1">'6'!C$8</f>
        <v>0</v>
      </c>
      <c r="I15" s="64">
        <f ca="1">'6'!C$9</f>
        <v>0</v>
      </c>
      <c r="J15" s="9"/>
      <c r="K15" s="9"/>
      <c r="M15" s="65"/>
    </row>
    <row r="16" spans="1:13" ht="39.950000000000003" customHeight="1">
      <c r="B16" s="62">
        <v>7</v>
      </c>
      <c r="C16" s="138">
        <f>'7'!A12</f>
        <v>0</v>
      </c>
      <c r="D16" s="139"/>
      <c r="E16" s="139"/>
      <c r="F16" s="139"/>
      <c r="G16" s="64">
        <f ca="1">'7'!C$7</f>
        <v>0</v>
      </c>
      <c r="H16" s="64">
        <f ca="1">'7'!C$8</f>
        <v>0</v>
      </c>
      <c r="I16" s="64">
        <f ca="1">'7'!C$9</f>
        <v>0</v>
      </c>
      <c r="J16" s="9"/>
      <c r="K16" s="9"/>
      <c r="M16" s="65"/>
    </row>
    <row r="17" spans="1:14" ht="39.950000000000003" customHeight="1">
      <c r="B17" s="62">
        <v>8</v>
      </c>
      <c r="C17" s="138">
        <f>'8'!A12</f>
        <v>0</v>
      </c>
      <c r="D17" s="139"/>
      <c r="E17" s="139"/>
      <c r="F17" s="139"/>
      <c r="G17" s="64">
        <f ca="1">'8'!C$7</f>
        <v>0</v>
      </c>
      <c r="H17" s="64">
        <f ca="1">'8'!C$8</f>
        <v>0</v>
      </c>
      <c r="I17" s="64">
        <f ca="1">'8'!C$9</f>
        <v>0</v>
      </c>
      <c r="K17" s="66"/>
      <c r="M17" s="65"/>
      <c r="N17" s="67"/>
    </row>
    <row r="18" spans="1:14" ht="39.950000000000003" customHeight="1">
      <c r="B18" s="62">
        <v>9</v>
      </c>
      <c r="C18" s="138">
        <f>'9'!A12</f>
        <v>0</v>
      </c>
      <c r="D18" s="139"/>
      <c r="E18" s="139"/>
      <c r="F18" s="139"/>
      <c r="G18" s="64">
        <f ca="1">'9'!C$7</f>
        <v>0</v>
      </c>
      <c r="H18" s="64">
        <f ca="1">'9'!C$8</f>
        <v>0</v>
      </c>
      <c r="I18" s="64">
        <f ca="1">'9'!C$9</f>
        <v>0</v>
      </c>
      <c r="K18" s="66"/>
      <c r="M18" s="65"/>
      <c r="N18" s="67"/>
    </row>
    <row r="19" spans="1:14" ht="39.950000000000003" customHeight="1">
      <c r="B19" s="62">
        <v>10</v>
      </c>
      <c r="C19" s="138">
        <f>'10'!A12</f>
        <v>0</v>
      </c>
      <c r="D19" s="139"/>
      <c r="E19" s="139"/>
      <c r="F19" s="139"/>
      <c r="G19" s="64">
        <f ca="1">'10'!C$7</f>
        <v>0</v>
      </c>
      <c r="H19" s="64">
        <f ca="1">'10'!C$8</f>
        <v>0</v>
      </c>
      <c r="I19" s="64">
        <f ca="1">'10'!C$9</f>
        <v>0</v>
      </c>
      <c r="K19" s="66"/>
      <c r="M19" s="65"/>
      <c r="N19" s="67"/>
    </row>
    <row r="20" spans="1:14" ht="39.75" customHeight="1">
      <c r="A20" s="9"/>
      <c r="B20" s="68"/>
      <c r="C20" s="68"/>
      <c r="D20" s="68"/>
      <c r="E20" s="68"/>
      <c r="F20" s="9"/>
      <c r="G20" s="140" t="s">
        <v>23</v>
      </c>
      <c r="H20" s="140"/>
      <c r="I20" s="10">
        <f ca="1">SUM(G10:G19)</f>
        <v>0</v>
      </c>
      <c r="J20" s="9"/>
      <c r="K20" s="9"/>
      <c r="M20" s="66"/>
    </row>
    <row r="21" spans="1:14" ht="39.75" customHeight="1">
      <c r="B21" s="137" t="s">
        <v>19</v>
      </c>
      <c r="C21" s="137"/>
      <c r="D21" s="69"/>
      <c r="E21" s="69"/>
      <c r="G21" s="140" t="s">
        <v>22</v>
      </c>
      <c r="H21" s="140"/>
      <c r="I21" s="63">
        <f ca="1">SUM(H10:H19)</f>
        <v>0</v>
      </c>
      <c r="J21" s="70"/>
      <c r="K21" s="66"/>
    </row>
    <row r="22" spans="1:14" ht="39.75" customHeight="1">
      <c r="A22" s="11"/>
      <c r="B22" s="128"/>
      <c r="C22" s="129"/>
      <c r="D22" s="129"/>
      <c r="E22" s="130"/>
      <c r="F22" s="11"/>
      <c r="G22" s="140" t="s">
        <v>24</v>
      </c>
      <c r="H22" s="140"/>
      <c r="I22" s="63">
        <f ca="1">I20+I21</f>
        <v>0</v>
      </c>
    </row>
    <row r="23" spans="1:14" ht="39.75" customHeight="1">
      <c r="A23" s="11"/>
      <c r="B23" s="131"/>
      <c r="C23" s="132"/>
      <c r="D23" s="132"/>
      <c r="E23" s="133"/>
      <c r="F23" s="11"/>
      <c r="G23" s="141" t="s">
        <v>25</v>
      </c>
      <c r="H23" s="141"/>
      <c r="I23" s="10">
        <f ca="1">IF(J23="会費控除なし",0,ROUNDDOWN(I22*0.3%,0))</f>
        <v>0</v>
      </c>
      <c r="J23" s="72"/>
    </row>
    <row r="24" spans="1:14" ht="39.75" customHeight="1">
      <c r="A24" s="11"/>
      <c r="B24" s="134"/>
      <c r="C24" s="135"/>
      <c r="D24" s="135"/>
      <c r="E24" s="136"/>
      <c r="F24" s="11"/>
      <c r="G24" s="141" t="s">
        <v>9</v>
      </c>
      <c r="H24" s="141"/>
      <c r="I24" s="63">
        <f ca="1">I22-I23</f>
        <v>0</v>
      </c>
    </row>
    <row r="25" spans="1:14" ht="39.75" customHeight="1">
      <c r="A25" s="11"/>
      <c r="B25" s="77"/>
      <c r="C25" s="69"/>
      <c r="D25" s="69"/>
      <c r="E25" s="69"/>
      <c r="F25" s="11"/>
      <c r="G25" s="11"/>
      <c r="H25" s="11"/>
    </row>
    <row r="26" spans="1:14" ht="39.75" customHeight="1">
      <c r="A26" s="11"/>
      <c r="B26" s="11"/>
      <c r="C26" s="11"/>
      <c r="D26" s="11"/>
      <c r="E26" s="11"/>
      <c r="F26" s="11"/>
      <c r="G26" s="11"/>
      <c r="H26" s="11"/>
    </row>
    <row r="27" spans="1:14" ht="39.75" customHeight="1">
      <c r="A27" s="11"/>
      <c r="B27" s="11"/>
      <c r="C27" s="11"/>
      <c r="D27" s="11"/>
      <c r="E27" s="11"/>
      <c r="F27" s="11"/>
      <c r="G27" s="11"/>
      <c r="H27" s="11"/>
    </row>
    <row r="28" spans="1:14" ht="39.75" customHeight="1">
      <c r="A28" s="11"/>
      <c r="B28" s="11"/>
      <c r="C28" s="11"/>
      <c r="D28" s="11"/>
      <c r="E28" s="11"/>
      <c r="F28" s="11"/>
      <c r="G28" s="11"/>
    </row>
    <row r="30" spans="1:14">
      <c r="C30" s="11"/>
    </row>
    <row r="31" spans="1:14">
      <c r="C31" s="11"/>
    </row>
  </sheetData>
  <mergeCells count="25">
    <mergeCell ref="A1:I1"/>
    <mergeCell ref="C18:F1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H5:I5"/>
    <mergeCell ref="H6:I6"/>
    <mergeCell ref="B6:C6"/>
    <mergeCell ref="D6:E6"/>
    <mergeCell ref="G20:H20"/>
    <mergeCell ref="G21:H21"/>
    <mergeCell ref="G22:H22"/>
    <mergeCell ref="G23:H23"/>
    <mergeCell ref="G24:H24"/>
    <mergeCell ref="B22:E22"/>
    <mergeCell ref="B23:E23"/>
    <mergeCell ref="B24:E24"/>
    <mergeCell ref="B21:C21"/>
    <mergeCell ref="C19:F19"/>
  </mergeCells>
  <phoneticPr fontId="1"/>
  <conditionalFormatting sqref="C10:I19">
    <cfRule type="cellIs" dxfId="27" priority="2" operator="equal">
      <formula>0</formula>
    </cfRule>
  </conditionalFormatting>
  <dataValidations disablePrompts="1" count="1">
    <dataValidation type="list" allowBlank="1" showInputMessage="1" showErrorMessage="1" sqref="J23" xr:uid="{4B81F57E-7A64-479A-A269-6531C085CCC6}">
      <formula1>"会費控除なし"</formula1>
    </dataValidation>
  </dataValidations>
  <printOptions horizontalCentered="1" verticalCentered="1"/>
  <pageMargins left="0.23622047244094491" right="0.23622047244094491" top="0.74803149606299213" bottom="0.75" header="0.31496062992125984" footer="0.31496062992125984"/>
  <pageSetup paperSize="9" scale="81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3437-5B3F-4668-B838-5D8366B8E9BA}">
  <sheetPr codeName="Sheet4">
    <pageSetUpPr fitToPage="1"/>
  </sheetPr>
  <dimension ref="A1:L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  <col min="12" max="12" width="9.5" bestFit="1" customWidth="1"/>
  </cols>
  <sheetData>
    <row r="1" spans="1:12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2">
      <c r="A2" s="5"/>
      <c r="B2" s="5"/>
      <c r="C2" s="5"/>
      <c r="D2" s="5"/>
      <c r="E2" s="5"/>
      <c r="F2" s="5"/>
      <c r="G2" s="5"/>
      <c r="H2" s="5"/>
      <c r="I2" s="12" t="s">
        <v>13</v>
      </c>
      <c r="J2" s="48"/>
    </row>
    <row r="3" spans="1:12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49"/>
    </row>
    <row r="4" spans="1:12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30" customHeight="1">
      <c r="A5" s="5"/>
      <c r="B5" s="5"/>
      <c r="C5" s="5"/>
      <c r="D5" s="5"/>
      <c r="E5" s="5"/>
      <c r="F5" s="16" t="s">
        <v>34</v>
      </c>
      <c r="G5" s="80"/>
      <c r="H5" s="80"/>
      <c r="I5" s="80"/>
      <c r="J5" s="81"/>
    </row>
    <row r="6" spans="1:12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3" t="s">
        <v>57</v>
      </c>
      <c r="H6" s="83"/>
      <c r="I6" s="83"/>
      <c r="J6" s="84"/>
    </row>
    <row r="7" spans="1:12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89"/>
      <c r="H7" s="83"/>
      <c r="I7" s="83"/>
      <c r="J7" s="84"/>
    </row>
    <row r="8" spans="1:12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94"/>
      <c r="H8" s="95"/>
      <c r="I8" s="95"/>
      <c r="J8" s="96"/>
    </row>
    <row r="9" spans="1:12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94"/>
      <c r="H9" s="95"/>
      <c r="I9" s="95"/>
      <c r="J9" s="96"/>
    </row>
    <row r="10" spans="1:12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47"/>
      <c r="J10" s="148"/>
    </row>
    <row r="11" spans="1:12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49"/>
      <c r="J11" s="150"/>
    </row>
    <row r="12" spans="1:12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51"/>
      <c r="J12" s="152"/>
    </row>
    <row r="13" spans="1:12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2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2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2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  <c r="L16" s="73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C7:C9">
    <cfRule type="cellIs" dxfId="26" priority="10" operator="equal">
      <formula>0</formula>
    </cfRule>
  </conditionalFormatting>
  <conditionalFormatting sqref="G5:J5 H6:J6 G7:J9 I10:J12 A12:D12">
    <cfRule type="cellIs" dxfId="25" priority="8" operator="equal">
      <formula>""</formula>
    </cfRule>
  </conditionalFormatting>
  <conditionalFormatting sqref="J2:J3">
    <cfRule type="cellIs" dxfId="24" priority="3" operator="equal">
      <formula>""</formula>
    </cfRule>
  </conditionalFormatting>
  <dataValidations count="2">
    <dataValidation type="list" allowBlank="1" showInputMessage="1" showErrorMessage="1" sqref="F28:F37" xr:uid="{0CF73BAA-9E30-4DF2-B671-268086F6D6B2}">
      <formula1>"※"</formula1>
    </dataValidation>
    <dataValidation type="list" allowBlank="1" showInputMessage="1" showErrorMessage="1" sqref="J42" xr:uid="{E3853896-7E4A-4920-8CE6-93A19C5EF24F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5AC9-EBCB-43AA-A24A-06954CE222F2}">
  <sheetPr codeName="Sheet5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110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/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23" priority="1" operator="equal">
      <formula>""</formula>
    </cfRule>
  </conditionalFormatting>
  <conditionalFormatting sqref="C7:C9">
    <cfRule type="cellIs" dxfId="22" priority="2" operator="equal">
      <formula>0</formula>
    </cfRule>
  </conditionalFormatting>
  <conditionalFormatting sqref="G5:J5 H6:J6 G7:J9 I10:J12">
    <cfRule type="cellIs" dxfId="21" priority="3" operator="equal">
      <formula>""</formula>
    </cfRule>
  </conditionalFormatting>
  <conditionalFormatting sqref="J2:J3">
    <cfRule type="cellIs" dxfId="20" priority="7" operator="equal">
      <formula>""</formula>
    </cfRule>
  </conditionalFormatting>
  <dataValidations count="2">
    <dataValidation type="list" allowBlank="1" showInputMessage="1" showErrorMessage="1" sqref="F28:F37" xr:uid="{65A14A52-AD2F-4C72-AEB6-ADD7F639CD5A}">
      <formula1>"※"</formula1>
    </dataValidation>
    <dataValidation type="list" allowBlank="1" showInputMessage="1" showErrorMessage="1" sqref="J42" xr:uid="{B69E4A04-BDDE-40C9-B927-E56CE60488D6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2EC8-D7B5-4680-B5A9-30F7F0ED6DEB}">
  <sheetPr codeName="Sheet6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19" priority="1" operator="equal">
      <formula>""</formula>
    </cfRule>
  </conditionalFormatting>
  <dataValidations count="2">
    <dataValidation type="list" allowBlank="1" showInputMessage="1" showErrorMessage="1" sqref="F28:F37" xr:uid="{731EA8F2-C981-4B20-B957-49E6DE1110AF}">
      <formula1>"※"</formula1>
    </dataValidation>
    <dataValidation type="list" allowBlank="1" showInputMessage="1" showErrorMessage="1" sqref="J42" xr:uid="{7B67E943-EBD3-4328-80CF-854490AF7C02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1FC2-85A4-43F7-B437-9A0D3E4B653E}">
  <sheetPr codeName="Sheet7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18" priority="9" operator="equal">
      <formula>""</formula>
    </cfRule>
  </conditionalFormatting>
  <conditionalFormatting sqref="C7:C9">
    <cfRule type="cellIs" dxfId="17" priority="5" operator="equal">
      <formula>0</formula>
    </cfRule>
  </conditionalFormatting>
  <conditionalFormatting sqref="G5:J5 H6:J6 G7:J9 I10:J12">
    <cfRule type="cellIs" dxfId="16" priority="6" operator="equal">
      <formula>""</formula>
    </cfRule>
  </conditionalFormatting>
  <conditionalFormatting sqref="J2:J3">
    <cfRule type="cellIs" dxfId="15" priority="10" operator="equal">
      <formula>""</formula>
    </cfRule>
  </conditionalFormatting>
  <dataValidations count="2">
    <dataValidation type="list" allowBlank="1" showInputMessage="1" showErrorMessage="1" sqref="F28:F37" xr:uid="{B366805D-B8FA-4A16-8229-10C2049E07AD}">
      <formula1>"※"</formula1>
    </dataValidation>
    <dataValidation type="list" allowBlank="1" showInputMessage="1" showErrorMessage="1" sqref="J42" xr:uid="{5D714FB5-5118-4335-BF91-672B8FC8D04F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BEAA-DCA0-446E-B20D-22A2C2C33AF7}">
  <sheetPr codeName="Sheet8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14" priority="7" operator="equal">
      <formula>""</formula>
    </cfRule>
  </conditionalFormatting>
  <conditionalFormatting sqref="C7:C9">
    <cfRule type="cellIs" dxfId="13" priority="3" operator="equal">
      <formula>0</formula>
    </cfRule>
  </conditionalFormatting>
  <conditionalFormatting sqref="G5:J5 H6:J6 G7:J9 I10:J12">
    <cfRule type="cellIs" dxfId="12" priority="4" operator="equal">
      <formula>""</formula>
    </cfRule>
  </conditionalFormatting>
  <conditionalFormatting sqref="J2:J3">
    <cfRule type="cellIs" dxfId="11" priority="8" operator="equal">
      <formula>""</formula>
    </cfRule>
  </conditionalFormatting>
  <dataValidations count="2">
    <dataValidation type="list" allowBlank="1" showInputMessage="1" showErrorMessage="1" sqref="F28:F37" xr:uid="{E5BF5EA7-FC8C-495C-BE1A-0A1EF42A3F0A}">
      <formula1>"※"</formula1>
    </dataValidation>
    <dataValidation type="list" allowBlank="1" showInputMessage="1" showErrorMessage="1" sqref="J42" xr:uid="{3D7EF0A9-A6BA-4F3C-852E-6E4450F03016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1854-49FA-44EC-977C-756C5AE8814D}">
  <sheetPr codeName="Sheet9">
    <pageSetUpPr fitToPage="1"/>
  </sheetPr>
  <dimension ref="A1:J73"/>
  <sheetViews>
    <sheetView showZeros="0" showRuler="0" view="pageBreakPreview" zoomScaleNormal="100" zoomScaleSheetLayoutView="100" workbookViewId="0">
      <selection activeCell="A12" sqref="A12:D12"/>
    </sheetView>
  </sheetViews>
  <sheetFormatPr defaultRowHeight="18.75"/>
  <cols>
    <col min="1" max="1" width="5" customWidth="1"/>
    <col min="2" max="2" width="13.375" customWidth="1"/>
    <col min="3" max="3" width="12.875" bestFit="1" customWidth="1"/>
    <col min="4" max="5" width="12.625" customWidth="1"/>
    <col min="6" max="6" width="6.625" customWidth="1"/>
    <col min="7" max="8" width="5.625" customWidth="1"/>
    <col min="9" max="9" width="12.625" customWidth="1"/>
    <col min="10" max="10" width="16.5" bestFit="1" customWidth="1"/>
  </cols>
  <sheetData>
    <row r="1" spans="1:10" ht="28.5">
      <c r="A1" s="79" t="str">
        <f ca="1">IF(AND(E23&gt;0,F40&gt;0),"※入力項目を確認ください",IF(E23&gt;0,"請　求　書　【発注用】",IF(F40&gt;0,"請　求　書　【常用】","請　求　書")))</f>
        <v>請　求　書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5"/>
      <c r="B2" s="5"/>
      <c r="C2" s="5"/>
      <c r="D2" s="5"/>
      <c r="E2" s="5"/>
      <c r="F2" s="5"/>
      <c r="G2" s="5"/>
      <c r="H2" s="5"/>
      <c r="I2" s="12" t="s">
        <v>13</v>
      </c>
      <c r="J2" s="13">
        <f>'1'!J2</f>
        <v>0</v>
      </c>
    </row>
    <row r="3" spans="1:10">
      <c r="A3" s="14" t="s">
        <v>0</v>
      </c>
      <c r="B3" s="5"/>
      <c r="C3" s="5"/>
      <c r="D3" s="5"/>
      <c r="E3" s="5"/>
      <c r="F3" s="5"/>
      <c r="G3" s="5"/>
      <c r="H3" s="5"/>
      <c r="I3" s="12" t="s">
        <v>10</v>
      </c>
      <c r="J3" s="15">
        <f>'1'!J3</f>
        <v>0</v>
      </c>
    </row>
    <row r="4" spans="1:10" ht="19.5" thickBo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0" customHeight="1">
      <c r="A5" s="5"/>
      <c r="B5" s="5"/>
      <c r="C5" s="5"/>
      <c r="D5" s="5"/>
      <c r="E5" s="5"/>
      <c r="F5" s="16" t="s">
        <v>34</v>
      </c>
      <c r="G5" s="159">
        <f>'1'!G5:J5</f>
        <v>0</v>
      </c>
      <c r="H5" s="159"/>
      <c r="I5" s="159"/>
      <c r="J5" s="160"/>
    </row>
    <row r="6" spans="1:10" ht="19.5" thickBot="1">
      <c r="A6" s="5" t="s">
        <v>1</v>
      </c>
      <c r="B6" s="5"/>
      <c r="C6" s="6"/>
      <c r="D6" s="5" t="s">
        <v>55</v>
      </c>
      <c r="E6" s="5"/>
      <c r="F6" s="82" t="s">
        <v>35</v>
      </c>
      <c r="G6" s="17" t="s">
        <v>57</v>
      </c>
      <c r="H6" s="161">
        <f>'1'!H6:J6</f>
        <v>0</v>
      </c>
      <c r="I6" s="161"/>
      <c r="J6" s="162"/>
    </row>
    <row r="7" spans="1:10" ht="21.95" customHeight="1">
      <c r="A7" s="85" t="s">
        <v>15</v>
      </c>
      <c r="B7" s="86"/>
      <c r="C7" s="87">
        <f ca="1">IF(AND(E23&gt;0,F40&gt;0),"ｴﾗｰ 常用/発注用は別途作成",IF(F40=0,E23+J24,F40))</f>
        <v>0</v>
      </c>
      <c r="D7" s="88"/>
      <c r="E7" s="5"/>
      <c r="F7" s="82"/>
      <c r="G7" s="163">
        <f>'1'!G7:J7</f>
        <v>0</v>
      </c>
      <c r="H7" s="161"/>
      <c r="I7" s="161"/>
      <c r="J7" s="162"/>
    </row>
    <row r="8" spans="1:10" ht="21.95" customHeight="1">
      <c r="A8" s="90" t="s">
        <v>21</v>
      </c>
      <c r="B8" s="91"/>
      <c r="C8" s="92">
        <f ca="1">IF(E23=0,J40,IF($J$42="切り上げ",ROUNDUP(C7*10%,0),IF($J$42="切り捨て",ROUNDDOWN(C7*10%,0),IF($J$42="四捨五入",ROUND(C7*10%,0),0))))</f>
        <v>0</v>
      </c>
      <c r="D8" s="93"/>
      <c r="E8" s="5"/>
      <c r="F8" s="18" t="s">
        <v>32</v>
      </c>
      <c r="G8" s="164">
        <f>'1'!G8:J8</f>
        <v>0</v>
      </c>
      <c r="H8" s="165"/>
      <c r="I8" s="165"/>
      <c r="J8" s="166"/>
    </row>
    <row r="9" spans="1:10" ht="21.95" customHeight="1" thickBot="1">
      <c r="A9" s="97" t="s">
        <v>16</v>
      </c>
      <c r="B9" s="98"/>
      <c r="C9" s="99">
        <f ca="1">C7+C8</f>
        <v>0</v>
      </c>
      <c r="D9" s="100"/>
      <c r="E9" s="5"/>
      <c r="F9" s="18" t="s">
        <v>33</v>
      </c>
      <c r="G9" s="164">
        <f>'1'!G9:J9</f>
        <v>0</v>
      </c>
      <c r="H9" s="165"/>
      <c r="I9" s="165"/>
      <c r="J9" s="166"/>
    </row>
    <row r="10" spans="1:10" ht="21.95" customHeight="1" thickBot="1">
      <c r="A10" s="5"/>
      <c r="B10" s="5"/>
      <c r="C10" s="5"/>
      <c r="D10" s="5"/>
      <c r="E10" s="5"/>
      <c r="F10" s="101" t="s">
        <v>40</v>
      </c>
      <c r="G10" s="103" t="s">
        <v>41</v>
      </c>
      <c r="H10" s="103"/>
      <c r="I10" s="104">
        <f>'1'!I10:J10</f>
        <v>0</v>
      </c>
      <c r="J10" s="105"/>
    </row>
    <row r="11" spans="1:10" ht="21.95" customHeight="1">
      <c r="A11" s="106" t="s">
        <v>4</v>
      </c>
      <c r="B11" s="107"/>
      <c r="C11" s="107"/>
      <c r="D11" s="108"/>
      <c r="E11" s="5"/>
      <c r="F11" s="101"/>
      <c r="G11" s="103" t="s">
        <v>42</v>
      </c>
      <c r="H11" s="103"/>
      <c r="I11" s="109">
        <f>'1'!I11:J11</f>
        <v>0</v>
      </c>
      <c r="J11" s="110"/>
    </row>
    <row r="12" spans="1:10" ht="32.25" customHeight="1" thickBot="1">
      <c r="A12" s="111"/>
      <c r="B12" s="112"/>
      <c r="C12" s="112"/>
      <c r="D12" s="113"/>
      <c r="E12" s="5"/>
      <c r="F12" s="102"/>
      <c r="G12" s="114" t="s">
        <v>43</v>
      </c>
      <c r="H12" s="114"/>
      <c r="I12" s="115">
        <f>'1'!I12:J12</f>
        <v>0</v>
      </c>
      <c r="J12" s="116"/>
    </row>
    <row r="13" spans="1:10" ht="10.5" customHeight="1">
      <c r="A13" s="5"/>
      <c r="B13" s="5"/>
      <c r="C13" s="5"/>
      <c r="D13" s="5"/>
      <c r="E13" s="5"/>
      <c r="F13" s="8"/>
      <c r="G13" s="19"/>
      <c r="H13" s="19"/>
      <c r="I13" s="20"/>
      <c r="J13" s="20"/>
    </row>
    <row r="14" spans="1:10" ht="26.25" customHeight="1">
      <c r="A14" s="21" t="s">
        <v>56</v>
      </c>
      <c r="B14" s="5"/>
      <c r="C14" s="5"/>
      <c r="D14" s="5"/>
      <c r="E14" s="5"/>
      <c r="F14" s="8"/>
      <c r="G14" s="19"/>
      <c r="H14" s="19"/>
      <c r="I14" s="20"/>
      <c r="J14" s="20"/>
    </row>
    <row r="15" spans="1:10" ht="10.5" customHeight="1">
      <c r="A15" s="21"/>
      <c r="B15" s="5"/>
      <c r="C15" s="5"/>
      <c r="D15" s="5"/>
      <c r="E15" s="5"/>
      <c r="F15" s="8"/>
      <c r="G15" s="19"/>
      <c r="H15" s="19"/>
      <c r="I15" s="20"/>
      <c r="J15" s="20"/>
    </row>
    <row r="16" spans="1:10" ht="20.25" customHeight="1">
      <c r="A16" s="156" t="s">
        <v>53</v>
      </c>
      <c r="B16" s="157"/>
      <c r="C16" s="41"/>
      <c r="D16" s="22" t="s">
        <v>69</v>
      </c>
      <c r="E16" s="42"/>
      <c r="F16" s="5"/>
      <c r="G16" s="5"/>
      <c r="H16" s="5"/>
      <c r="I16" s="5"/>
      <c r="J16" s="5"/>
    </row>
    <row r="17" spans="1:10">
      <c r="A17" s="156" t="s">
        <v>114</v>
      </c>
      <c r="B17" s="157"/>
      <c r="C17" s="158"/>
      <c r="D17" s="158"/>
      <c r="E17" s="158"/>
      <c r="F17" s="5"/>
      <c r="G17" s="5"/>
      <c r="H17" s="5"/>
      <c r="I17" s="5"/>
      <c r="J17" s="5"/>
    </row>
    <row r="18" spans="1:10" ht="20.100000000000001" customHeight="1">
      <c r="A18" s="120" t="s">
        <v>44</v>
      </c>
      <c r="B18" s="120"/>
      <c r="C18" s="23" t="s">
        <v>37</v>
      </c>
      <c r="D18" s="23" t="s">
        <v>11</v>
      </c>
      <c r="E18" s="23" t="s">
        <v>38</v>
      </c>
      <c r="F18" s="5"/>
      <c r="G18" s="5"/>
      <c r="H18" s="20" t="s">
        <v>67</v>
      </c>
      <c r="I18" s="5"/>
      <c r="J18" s="5"/>
    </row>
    <row r="19" spans="1:10" ht="20.100000000000001" customHeight="1">
      <c r="A19" s="23" t="s">
        <v>45</v>
      </c>
      <c r="B19" s="24" t="s">
        <v>36</v>
      </c>
      <c r="C19" s="43"/>
      <c r="D19" s="44"/>
      <c r="E19" s="25">
        <f>C19-D19</f>
        <v>0</v>
      </c>
      <c r="F19" s="5"/>
      <c r="G19" s="26"/>
      <c r="H19" s="5" t="s">
        <v>112</v>
      </c>
      <c r="I19" s="5"/>
    </row>
    <row r="20" spans="1:10" ht="20.100000000000001" customHeight="1">
      <c r="A20" s="23" t="s">
        <v>46</v>
      </c>
      <c r="B20" s="24" t="s">
        <v>14</v>
      </c>
      <c r="C20" s="27">
        <f>C16*C19</f>
        <v>0</v>
      </c>
      <c r="D20" s="28">
        <f>C16*D19</f>
        <v>0</v>
      </c>
      <c r="E20" s="29">
        <f>C16*E19</f>
        <v>0</v>
      </c>
      <c r="F20" s="5"/>
      <c r="G20" s="26"/>
      <c r="H20" s="5" t="s">
        <v>65</v>
      </c>
      <c r="I20" s="5"/>
    </row>
    <row r="21" spans="1:10" ht="20.100000000000001" customHeight="1">
      <c r="A21" s="23" t="s">
        <v>47</v>
      </c>
      <c r="B21" s="24" t="s">
        <v>52</v>
      </c>
      <c r="C21" s="27">
        <f>IF(C19=100%,0,C20*10%)</f>
        <v>0</v>
      </c>
      <c r="D21" s="28">
        <f t="shared" ref="D21:E21" si="0">D20*10%</f>
        <v>0</v>
      </c>
      <c r="E21" s="29">
        <f t="shared" si="0"/>
        <v>0</v>
      </c>
      <c r="F21" s="5"/>
      <c r="G21" s="26"/>
      <c r="H21" s="74" t="s">
        <v>109</v>
      </c>
      <c r="I21" s="5"/>
    </row>
    <row r="22" spans="1:10" ht="20.100000000000001" customHeight="1" thickBot="1">
      <c r="A22" s="23"/>
      <c r="B22" s="30" t="s">
        <v>70</v>
      </c>
      <c r="C22" s="50"/>
      <c r="D22" s="51"/>
      <c r="E22" s="71"/>
      <c r="F22" s="5"/>
      <c r="G22" s="5"/>
      <c r="H22" s="5" t="s">
        <v>111</v>
      </c>
      <c r="I22" s="5"/>
      <c r="J22" s="5"/>
    </row>
    <row r="23" spans="1:10" ht="20.100000000000001" customHeight="1" thickBot="1">
      <c r="A23" s="23" t="s">
        <v>48</v>
      </c>
      <c r="B23" s="24" t="s">
        <v>50</v>
      </c>
      <c r="C23" s="31">
        <f>C20-C21</f>
        <v>0</v>
      </c>
      <c r="D23" s="32">
        <f>D20-D21</f>
        <v>0</v>
      </c>
      <c r="E23" s="33">
        <f>IF(D19=100%,D21-E22,E20-E21-E22)</f>
        <v>0</v>
      </c>
      <c r="F23" s="5"/>
      <c r="G23" s="5"/>
    </row>
    <row r="24" spans="1:10" ht="20.100000000000001" customHeight="1" thickBot="1">
      <c r="A24" s="23" t="s">
        <v>49</v>
      </c>
      <c r="B24" s="24" t="s">
        <v>51</v>
      </c>
      <c r="C24" s="34">
        <f>C16-C23</f>
        <v>0</v>
      </c>
      <c r="D24" s="35"/>
      <c r="E24" s="36"/>
      <c r="F24" s="5"/>
      <c r="G24" s="5"/>
      <c r="H24" s="121" t="s">
        <v>113</v>
      </c>
      <c r="I24" s="122"/>
      <c r="J24" s="78">
        <f>IF(C19=100%,C16*10%,0)</f>
        <v>0</v>
      </c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6.25" customHeight="1">
      <c r="A26" s="37" t="s">
        <v>54</v>
      </c>
      <c r="B26" s="5"/>
      <c r="C26" s="5"/>
      <c r="D26" s="5"/>
      <c r="E26" s="5"/>
      <c r="F26" s="11" t="s">
        <v>73</v>
      </c>
      <c r="G26" s="11"/>
      <c r="H26" s="11"/>
      <c r="I26" s="11"/>
      <c r="J26" s="11"/>
    </row>
    <row r="27" spans="1:10" ht="24" customHeight="1">
      <c r="A27" s="123" t="s">
        <v>39</v>
      </c>
      <c r="B27" s="123"/>
      <c r="C27" s="123"/>
      <c r="D27" s="123"/>
      <c r="E27" s="123"/>
      <c r="F27" s="38" t="s">
        <v>26</v>
      </c>
      <c r="G27" s="38" t="s">
        <v>2</v>
      </c>
      <c r="H27" s="38" t="s">
        <v>5</v>
      </c>
      <c r="I27" s="38" t="s">
        <v>3</v>
      </c>
      <c r="J27" s="38" t="s">
        <v>62</v>
      </c>
    </row>
    <row r="28" spans="1:10" ht="24" customHeight="1">
      <c r="A28" s="153"/>
      <c r="B28" s="154"/>
      <c r="C28" s="154"/>
      <c r="D28" s="154"/>
      <c r="E28" s="155"/>
      <c r="F28" s="52"/>
      <c r="G28" s="53"/>
      <c r="H28" s="52"/>
      <c r="I28" s="54"/>
      <c r="J28" s="54">
        <f>G28*I28</f>
        <v>0</v>
      </c>
    </row>
    <row r="29" spans="1:10" ht="24" customHeight="1">
      <c r="A29" s="153"/>
      <c r="B29" s="154"/>
      <c r="C29" s="154"/>
      <c r="D29" s="154"/>
      <c r="E29" s="155"/>
      <c r="F29" s="52"/>
      <c r="G29" s="53"/>
      <c r="H29" s="52"/>
      <c r="I29" s="54"/>
      <c r="J29" s="54">
        <f t="shared" ref="J29:J37" si="1">G29*I29</f>
        <v>0</v>
      </c>
    </row>
    <row r="30" spans="1:10" ht="24" customHeight="1">
      <c r="A30" s="153"/>
      <c r="B30" s="154"/>
      <c r="C30" s="154"/>
      <c r="D30" s="154"/>
      <c r="E30" s="155"/>
      <c r="F30" s="52"/>
      <c r="G30" s="53"/>
      <c r="H30" s="52"/>
      <c r="I30" s="54"/>
      <c r="J30" s="54">
        <f t="shared" si="1"/>
        <v>0</v>
      </c>
    </row>
    <row r="31" spans="1:10" ht="24" customHeight="1">
      <c r="A31" s="153"/>
      <c r="B31" s="154"/>
      <c r="C31" s="154"/>
      <c r="D31" s="154"/>
      <c r="E31" s="155"/>
      <c r="F31" s="52"/>
      <c r="G31" s="53"/>
      <c r="H31" s="52"/>
      <c r="I31" s="54"/>
      <c r="J31" s="54">
        <f t="shared" si="1"/>
        <v>0</v>
      </c>
    </row>
    <row r="32" spans="1:10" ht="24" customHeight="1">
      <c r="A32" s="153"/>
      <c r="B32" s="154"/>
      <c r="C32" s="154"/>
      <c r="D32" s="154"/>
      <c r="E32" s="155"/>
      <c r="F32" s="52"/>
      <c r="G32" s="53"/>
      <c r="H32" s="52"/>
      <c r="I32" s="54"/>
      <c r="J32" s="54">
        <f t="shared" si="1"/>
        <v>0</v>
      </c>
    </row>
    <row r="33" spans="1:10" ht="24" customHeight="1">
      <c r="A33" s="153"/>
      <c r="B33" s="154"/>
      <c r="C33" s="154"/>
      <c r="D33" s="154"/>
      <c r="E33" s="155"/>
      <c r="F33" s="52"/>
      <c r="G33" s="53"/>
      <c r="H33" s="52"/>
      <c r="I33" s="54"/>
      <c r="J33" s="54">
        <f t="shared" si="1"/>
        <v>0</v>
      </c>
    </row>
    <row r="34" spans="1:10" ht="24" customHeight="1">
      <c r="A34" s="153"/>
      <c r="B34" s="154"/>
      <c r="C34" s="154"/>
      <c r="D34" s="154"/>
      <c r="E34" s="155"/>
      <c r="F34" s="52"/>
      <c r="G34" s="53"/>
      <c r="H34" s="52"/>
      <c r="I34" s="54"/>
      <c r="J34" s="54">
        <f t="shared" si="1"/>
        <v>0</v>
      </c>
    </row>
    <row r="35" spans="1:10" ht="24" customHeight="1">
      <c r="A35" s="153"/>
      <c r="B35" s="154"/>
      <c r="C35" s="154"/>
      <c r="D35" s="154"/>
      <c r="E35" s="155"/>
      <c r="F35" s="52"/>
      <c r="G35" s="53"/>
      <c r="H35" s="52"/>
      <c r="I35" s="54"/>
      <c r="J35" s="54">
        <f t="shared" si="1"/>
        <v>0</v>
      </c>
    </row>
    <row r="36" spans="1:10" ht="24" customHeight="1">
      <c r="A36" s="153"/>
      <c r="B36" s="154"/>
      <c r="C36" s="154"/>
      <c r="D36" s="154"/>
      <c r="E36" s="155"/>
      <c r="F36" s="52"/>
      <c r="G36" s="53"/>
      <c r="H36" s="52"/>
      <c r="I36" s="54"/>
      <c r="J36" s="54">
        <f t="shared" si="1"/>
        <v>0</v>
      </c>
    </row>
    <row r="37" spans="1:10" ht="24" customHeight="1">
      <c r="A37" s="153"/>
      <c r="B37" s="154"/>
      <c r="C37" s="154"/>
      <c r="D37" s="154"/>
      <c r="E37" s="155"/>
      <c r="F37" s="52"/>
      <c r="G37" s="53"/>
      <c r="H37" s="52"/>
      <c r="I37" s="54"/>
      <c r="J37" s="54">
        <f t="shared" si="1"/>
        <v>0</v>
      </c>
    </row>
    <row r="38" spans="1:10">
      <c r="A38" s="5" t="s">
        <v>68</v>
      </c>
      <c r="B38" s="5"/>
      <c r="C38" s="5"/>
      <c r="E38" s="39" t="s">
        <v>58</v>
      </c>
      <c r="F38" s="127">
        <f ca="1">SUMIF(F28:J37,F27,J28:J37)</f>
        <v>0</v>
      </c>
      <c r="G38" s="127"/>
      <c r="H38" s="127"/>
      <c r="I38" s="39" t="s">
        <v>61</v>
      </c>
      <c r="J38" s="55">
        <f ca="1">IF($J$42="切り上げ",ROUNDUP(F38*8%,0),IF($J$42="切り捨て",ROUNDDOWN(F38*8%,0),IF($J$42="四捨五入",ROUND(F38*8%,0))))</f>
        <v>0</v>
      </c>
    </row>
    <row r="39" spans="1:10">
      <c r="A39" s="5"/>
      <c r="B39" s="5" t="s">
        <v>63</v>
      </c>
      <c r="C39" s="5" t="s">
        <v>6</v>
      </c>
      <c r="E39" s="39" t="s">
        <v>59</v>
      </c>
      <c r="F39" s="127">
        <f ca="1">SUM(J28:J37)-F38</f>
        <v>0</v>
      </c>
      <c r="G39" s="127"/>
      <c r="H39" s="127"/>
      <c r="I39" s="39" t="s">
        <v>61</v>
      </c>
      <c r="J39" s="55">
        <f ca="1">IF($J$42="切り上げ",ROUNDUP(F39*10%,0),IF($J$42="切り捨て",ROUNDDOWN(F39*10%,0),IF($J$42="四捨五入",ROUND(F39*10%,0))))</f>
        <v>0</v>
      </c>
    </row>
    <row r="40" spans="1:10">
      <c r="A40" s="5"/>
      <c r="B40" s="5" t="s">
        <v>12</v>
      </c>
      <c r="C40" s="5" t="s">
        <v>7</v>
      </c>
      <c r="E40" s="39" t="s">
        <v>60</v>
      </c>
      <c r="F40" s="127">
        <f ca="1">F38+F39</f>
        <v>0</v>
      </c>
      <c r="G40" s="127"/>
      <c r="H40" s="127"/>
      <c r="I40" s="39" t="s">
        <v>61</v>
      </c>
      <c r="J40" s="55">
        <f ca="1">J38+J39</f>
        <v>0</v>
      </c>
    </row>
    <row r="41" spans="1:10">
      <c r="A41" s="5"/>
      <c r="B41" s="5" t="s">
        <v>64</v>
      </c>
      <c r="C41" s="5" t="s">
        <v>8</v>
      </c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E42" s="5"/>
      <c r="F42" s="5"/>
      <c r="G42" s="5"/>
      <c r="H42" s="5"/>
      <c r="I42" s="7" t="s">
        <v>103</v>
      </c>
      <c r="J42" s="56" t="s">
        <v>104</v>
      </c>
    </row>
    <row r="43" spans="1:10">
      <c r="A43" s="5"/>
      <c r="B43" s="11" t="s">
        <v>71</v>
      </c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11" t="s">
        <v>72</v>
      </c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</sheetData>
  <sheetProtection selectLockedCells="1"/>
  <mergeCells count="41">
    <mergeCell ref="A36:E36"/>
    <mergeCell ref="A37:E37"/>
    <mergeCell ref="F38:H38"/>
    <mergeCell ref="F39:H39"/>
    <mergeCell ref="F40:H40"/>
    <mergeCell ref="A35:E35"/>
    <mergeCell ref="A16:B16"/>
    <mergeCell ref="A18:B18"/>
    <mergeCell ref="H24:I24"/>
    <mergeCell ref="A27:E27"/>
    <mergeCell ref="A28:E28"/>
    <mergeCell ref="A29:E29"/>
    <mergeCell ref="A30:E30"/>
    <mergeCell ref="A31:E31"/>
    <mergeCell ref="A32:E32"/>
    <mergeCell ref="A33:E33"/>
    <mergeCell ref="A34:E34"/>
    <mergeCell ref="A17:B17"/>
    <mergeCell ref="C17:E17"/>
    <mergeCell ref="F10:F12"/>
    <mergeCell ref="G10:H10"/>
    <mergeCell ref="I10:J10"/>
    <mergeCell ref="A11:D11"/>
    <mergeCell ref="G11:H11"/>
    <mergeCell ref="I11:J11"/>
    <mergeCell ref="A12:D12"/>
    <mergeCell ref="G12:H12"/>
    <mergeCell ref="I12:J12"/>
    <mergeCell ref="A8:B8"/>
    <mergeCell ref="C8:D8"/>
    <mergeCell ref="G8:J8"/>
    <mergeCell ref="A9:B9"/>
    <mergeCell ref="C9:D9"/>
    <mergeCell ref="G9:J9"/>
    <mergeCell ref="A1:J1"/>
    <mergeCell ref="G5:J5"/>
    <mergeCell ref="F6:F7"/>
    <mergeCell ref="H6:J6"/>
    <mergeCell ref="A7:B7"/>
    <mergeCell ref="C7:D7"/>
    <mergeCell ref="G7:J7"/>
  </mergeCells>
  <phoneticPr fontId="1"/>
  <conditionalFormatting sqref="A12:D12">
    <cfRule type="cellIs" dxfId="10" priority="7" operator="equal">
      <formula>""</formula>
    </cfRule>
  </conditionalFormatting>
  <conditionalFormatting sqref="C7:C9">
    <cfRule type="cellIs" dxfId="9" priority="3" operator="equal">
      <formula>0</formula>
    </cfRule>
  </conditionalFormatting>
  <conditionalFormatting sqref="G5:J5 H6:J6 G7:J9 I10:J12">
    <cfRule type="cellIs" dxfId="8" priority="4" operator="equal">
      <formula>""</formula>
    </cfRule>
  </conditionalFormatting>
  <conditionalFormatting sqref="J2:J3">
    <cfRule type="cellIs" dxfId="7" priority="8" operator="equal">
      <formula>""</formula>
    </cfRule>
  </conditionalFormatting>
  <dataValidations count="2">
    <dataValidation type="list" allowBlank="1" showInputMessage="1" showErrorMessage="1" sqref="F28:F37" xr:uid="{C4F97D66-28C5-4CE4-8B1E-AC86518FFD9F}">
      <formula1>"※"</formula1>
    </dataValidation>
    <dataValidation type="list" allowBlank="1" showInputMessage="1" showErrorMessage="1" sqref="J42" xr:uid="{9920FBE1-CD9E-4001-BA2D-91E0B6089BD8}">
      <formula1>"切り上げ,切り捨て,四捨五入"</formula1>
    </dataValidation>
  </dataValidations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送付先</vt:lpstr>
      <vt:lpstr>記載例</vt:lpstr>
      <vt:lpstr>合計表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  <vt:lpstr>記載例!Print_Area</vt:lpstr>
      <vt:lpstr>合計表!Print_Area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米山祥子</dc:creator>
  <cp:lastModifiedBy>祥子 米山</cp:lastModifiedBy>
  <cp:lastPrinted>2024-07-26T06:47:25Z</cp:lastPrinted>
  <dcterms:created xsi:type="dcterms:W3CDTF">2022-05-30T07:53:01Z</dcterms:created>
  <dcterms:modified xsi:type="dcterms:W3CDTF">2024-09-04T05:14:35Z</dcterms:modified>
</cp:coreProperties>
</file>